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4.xml" ContentType="application/vnd.openxmlformats-officedocument.drawing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COURSE WORK" sheetId="1" r:id="rId4"/>
    <sheet name="GRADE SHEET" sheetId="2" r:id="rId5"/>
    <sheet name="GRAPH" sheetId="3" r:id="rId6"/>
    <sheet name="CLASSLIST SYSTEM" sheetId="4" r:id="rId7"/>
    <sheet name="CLASS LIST(attendance)" sheetId="5" r:id="rId8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<sst xmlns="http://schemas.openxmlformats.org/spreadsheetml/2006/main" uniqueCount="114">
  <si>
    <t>Course Work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</si>
  <si>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</si>
  <si>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</si>
  <si>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</si>
  <si>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</si>
  <si>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</si>
  <si>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</si>
  <si>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</si>
  <si>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</si>
  <si>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</si>
  <si>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</si>
  <si>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 xml:space="preserve">Total </t>
  </si>
  <si>
    <t>F. TOTAL</t>
  </si>
  <si>
    <t>NAME OF STUDENTS</t>
  </si>
  <si>
    <t>STUDENT ID</t>
  </si>
  <si>
    <t>TOTAL COURSE WRK</t>
  </si>
  <si>
    <t>TOTAL COURSE WRK (LAB)</t>
  </si>
  <si>
    <t>MID
SEM EXAM</t>
  </si>
  <si>
    <t>END 
SEM EXAM</t>
  </si>
  <si>
    <t>END 
SEM EXAM (LAB)</t>
  </si>
  <si>
    <t>CLASS 
ATTEND</t>
  </si>
  <si>
    <t>CLASS PARTICIP</t>
  </si>
  <si>
    <t>10.6% 
COURSE WORK</t>
  </si>
  <si>
    <t>24.4% 
COURSE WORK (LAB)</t>
  </si>
  <si>
    <t>20% 
MID EXAM</t>
  </si>
  <si>
    <t>34.4% 
END SEM EXAM</t>
  </si>
  <si>
    <t>5.6% 
END SEM EXAM (LAB)</t>
  </si>
  <si>
    <t>TOTAL
SCORE</t>
  </si>
  <si>
    <t>(+/-) 10% COMBINE-CLASS
ATT&amp;PART</t>
  </si>
  <si>
    <t>F. SCORE 
%</t>
  </si>
  <si>
    <t>ROUND
SCORE</t>
  </si>
  <si>
    <t>Grade</t>
  </si>
  <si>
    <t>No. of Students</t>
  </si>
  <si>
    <t>A+</t>
  </si>
  <si>
    <t xml:space="preserve">A </t>
  </si>
  <si>
    <t>A-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</si>
  <si>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</si>
  <si>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</si>
  <si>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</si>
  <si>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</si>
  <si>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</si>
  <si>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</si>
  <si>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</si>
  <si>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</si>
  <si>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</si>
  <si>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F</t>
  </si>
  <si>
    <t>IC</t>
  </si>
  <si>
    <t>COURSEWORK</t>
  </si>
  <si>
    <t>MIDSEM</t>
  </si>
  <si>
    <t>EXAM</t>
  </si>
  <si>
    <t>TOTAL</t>
  </si>
  <si>
    <t>MIN</t>
  </si>
  <si>
    <t>MAX</t>
  </si>
  <si>
    <t>AVG</t>
  </si>
  <si>
    <t>TOTAL FAILURE RATE</t>
  </si>
  <si>
    <t>AIT COURSE WORK SCORE/GRADE RECORD FORM</t>
  </si>
  <si>
    <t>Browse Course </t>
  </si>
  <si>
    <t>Search</t>
  </si>
  <si>
    <t>Course Code: CVE312</t>
  </si>
  <si>
    <t>Semester : </t>
  </si>
  <si>
    <t>Session : </t>
  </si>
  <si>
    <t>Lecturer : </t>
  </si>
  <si>
    <t>#</t>
  </si>
  <si>
    <t>Name</t>
  </si>
  <si>
    <t>ID Number</t>
  </si>
  <si>
    <t>Total</t>
  </si>
  <si>
    <t>ABDULLAH MUKHTAR</t>
  </si>
  <si>
    <t>ENG23B00104Y</t>
  </si>
  <si>
    <t>ACQUAH MARK</t>
  </si>
  <si>
    <t>ENG24B00101Y</t>
  </si>
  <si>
    <t>ADJEI ERNEST</t>
  </si>
  <si>
    <t>ENG26B00084Y</t>
  </si>
  <si>
    <t>AGBOZO ALFRED</t>
  </si>
  <si>
    <t>ENG25A00007Y</t>
  </si>
  <si>
    <t>AURELE ENDJOWOH OUADAKPA AYMAR</t>
  </si>
  <si>
    <t>ENG25A00024Y</t>
  </si>
  <si>
    <t>AWUKU EMMANUEL</t>
  </si>
  <si>
    <t>ENG26B00075Y</t>
  </si>
  <si>
    <t>DENGHEFA ABAKA PROSPER</t>
  </si>
  <si>
    <t>ENG25A00002Y</t>
  </si>
  <si>
    <t>KOJO  AKOETEY EMMANUEL</t>
  </si>
  <si>
    <t>ENG24B00093Y</t>
  </si>
  <si>
    <t>KUEKU SIAW PHILIP</t>
  </si>
  <si>
    <t>ENG26B00090Y</t>
  </si>
  <si>
    <t>KWEGYIR NICHOLAS</t>
  </si>
  <si>
    <t>ENG26B00088Y</t>
  </si>
  <si>
    <t>LAURENT  ADJAGUE VENANCE</t>
  </si>
  <si>
    <t>ENG25A00006Y</t>
  </si>
  <si>
    <t>MANUEL ESONO  OWONO ASUE EUSEBIO</t>
  </si>
  <si>
    <t>ENG25A00021Y</t>
  </si>
  <si>
    <t>MIFETU GODFRED</t>
  </si>
  <si>
    <t>ENG26B00089Y</t>
  </si>
  <si>
    <t>SODZI PROSPER</t>
  </si>
  <si>
    <t>ENG24B00104Y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</si>
  <si>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</si>
  <si>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</si>
  <si>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</si>
  <si>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</si>
  <si>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</si>
  <si>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</si>
  <si>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</si>
  <si>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</si>
  <si>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</si>
  <si>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</si>
  <si>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</si>
  <si>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</si>
  <si>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</si>
  <si>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</si>
  <si>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</si>
  <si>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</si>
  <si>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DECN</t>
  </si>
  <si>
    <t>%Attend</t>
  </si>
  <si>
    <t>P</t>
  </si>
  <si>
    <t>p</t>
  </si>
</sst>
</file>

<file path=xl/styles.xml><?xml version="1.0" encoding="utf-8"?>
<styleSheet xmlns="http://schemas.openxmlformats.org/spreadsheetml/2006/main" xml:space="preserve">
  <numFmts count="2">
    <numFmt numFmtId="164" formatCode="0.0000"/>
    <numFmt numFmtId="165" formatCode="0.00000"/>
  </numFmts>
  <fonts count="1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Times New Roman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0C0C0C"/>
      <name val="Arial"/>
    </font>
    <font>
      <b val="0"/>
      <i val="0"/>
      <strike val="0"/>
      <u val="none"/>
      <sz val="10"/>
      <color rgb="FF0070C0"/>
      <name val="Arial"/>
    </font>
    <font>
      <b val="1"/>
      <i val="1"/>
      <strike val="0"/>
      <u val="none"/>
      <sz val="10"/>
      <color rgb="FF000000"/>
      <name val="Times New Roman"/>
    </font>
    <font>
      <b val="1"/>
      <i val="0"/>
      <strike val="0"/>
      <u val="none"/>
      <sz val="10"/>
      <color rgb="FF000000"/>
      <name val="Times New Roman"/>
    </font>
    <font>
      <b val="0"/>
      <i val="0"/>
      <strike val="0"/>
      <u val="none"/>
      <sz val="23"/>
      <color rgb="FFEEEEEE"/>
      <name val="Arial"/>
    </font>
    <font>
      <b val="0"/>
      <i val="0"/>
      <strike val="0"/>
      <u val="none"/>
      <sz val="15"/>
      <color rgb="FFFFFFFF"/>
      <name val="Arial"/>
    </font>
    <font>
      <b val="0"/>
      <i val="0"/>
      <strike val="0"/>
      <u val="none"/>
      <sz val="20"/>
      <color rgb="FF000000"/>
      <name val="Arial"/>
    </font>
    <font>
      <b val="1"/>
      <i val="0"/>
      <strike val="0"/>
      <u val="none"/>
      <sz val="11"/>
      <color rgb="FF0C0C0C"/>
      <name val="Calibri"/>
    </font>
  </fonts>
  <fills count="10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7B4B23"/>
        <bgColor rgb="FFFFFFFF"/>
      </patternFill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A5B6CA"/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CCCCCC"/>
        <bgColor rgb="FFFFFFFF"/>
      </patternFill>
    </fill>
    <fill>
      <patternFill patternType="solid">
        <fgColor rgb="FFDBE5F1"/>
        <bgColor rgb="FFFFFFFF"/>
      </patternFill>
    </fill>
  </fills>
  <borders count="9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medium">
        <color rgb="FFAAAAAA"/>
      </left>
      <right style="medium">
        <color rgb="FFAAAAAA"/>
      </right>
      <top style="medium">
        <color rgb="FFAAAAAA"/>
      </top>
      <bottom style="medium">
        <color rgb="FFAAAAAA"/>
      </bottom>
    </border>
    <border>
      <top style="medium">
        <color rgb="FFAAAAAA"/>
      </top>
    </border>
    <border>
      <left style="medium">
        <color rgb="FFAAAAAA"/>
      </left>
      <top style="medium">
        <color rgb="FFAAAAAA"/>
      </top>
      <bottom style="medium">
        <color rgb="FFAAAAAA"/>
      </bottom>
    </border>
    <border>
      <top style="medium">
        <color rgb="FFAAAAAA"/>
      </top>
      <bottom style="medium">
        <color rgb="FFAAAAAA"/>
      </bottom>
    </border>
    <border>
      <right style="medium">
        <color rgb="FFAAAAAA"/>
      </right>
      <top style="medium">
        <color rgb="FFAAAAAA"/>
      </top>
      <bottom style="medium">
        <color rgb="FFAAAAAA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5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3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3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locked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locked="false"/>
    </xf>
    <xf xfId="0" fontId="2" numFmtId="164" fillId="4" borderId="0" applyFont="1" applyNumberFormat="1" applyFill="1" applyBorder="0" applyAlignment="1" applyProtection="true">
      <alignment horizontal="center" vertical="center" textRotation="0" wrapText="false" shrinkToFit="false"/>
      <protection locked="false"/>
    </xf>
    <xf xfId="0" fontId="4" numFmtId="0" fillId="5" borderId="0" applyFont="1" applyNumberFormat="0" applyFill="1" applyBorder="0" applyAlignment="1" applyProtection="true">
      <alignment horizontal="center" vertical="bottom" textRotation="0" wrapText="false" shrinkToFit="false"/>
      <protection locked="false"/>
    </xf>
    <xf xfId="0" fontId="5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6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6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165" fillId="2" borderId="1" applyFont="0" applyNumberFormat="1" applyFill="0" applyBorder="1" applyAlignment="1" applyProtection="true">
      <alignment horizontal="center" vertical="bottom" textRotation="0" wrapText="false" shrinkToFit="false"/>
      <protection locked="false"/>
    </xf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2" fillId="4" borderId="1" applyFont="0" applyNumberFormat="1" applyFill="1" applyBorder="1" applyAlignment="1">
      <alignment horizontal="center" vertical="bottom" textRotation="0" wrapText="false" shrinkToFit="false"/>
    </xf>
    <xf xfId="0" fontId="7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8" numFmtId="0" fillId="2" borderId="1" applyFont="1" applyNumberFormat="0" applyFill="0" applyBorder="1" applyAlignment="1" applyProtection="true">
      <alignment horizontal="general" vertical="bottom" textRotation="0" wrapText="true" shrinkToFit="false"/>
      <protection locked="false"/>
    </xf>
    <xf xfId="0" fontId="9" numFmtId="0" fillId="2" borderId="1" applyFont="1" applyNumberFormat="0" applyFill="0" applyBorder="1" applyAlignment="1" applyProtection="true">
      <alignment horizontal="center" vertical="bottom" textRotation="0" wrapText="true" shrinkToFit="false"/>
      <protection locked="false"/>
    </xf>
    <xf xfId="0" fontId="0" numFmtId="1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2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10" fillId="2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2" quotePrefix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11" numFmtId="0" fillId="2" borderId="0" applyFont="1" applyNumberFormat="0" applyFill="0" applyBorder="0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2" numFmtId="0" fillId="7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3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165" fillId="2" borderId="0" applyFont="0" applyNumberFormat="1" applyFill="0" applyBorder="0" applyAlignment="1" applyProtection="true">
      <alignment horizontal="center" vertical="bottom" textRotation="0" wrapText="false" shrinkToFit="false"/>
      <protection locked="false"/>
    </xf>
    <xf xfId="0" fontId="0" numFmtId="165" fillId="5" borderId="1" applyFont="0" applyNumberFormat="1" applyFill="1" applyBorder="1" applyAlignment="1" applyProtection="true">
      <alignment horizontal="center" vertical="bottom" textRotation="0" wrapText="false" shrinkToFit="false"/>
      <protection locked="false"/>
    </xf>
    <xf xfId="0" fontId="0" numFmtId="165" fillId="5" borderId="0" applyFont="0" applyNumberFormat="1" applyFill="1" applyBorder="0" applyAlignment="1" applyProtection="true">
      <alignment horizontal="center" vertical="bottom" textRotation="0" wrapText="false" shrinkToFit="false"/>
      <protection locked="false"/>
    </xf>
    <xf xfId="0" fontId="0" numFmtId="0" fillId="5" borderId="0" applyFont="0" applyNumberFormat="0" applyFill="1" applyBorder="0" applyAlignment="0" applyProtection="true">
      <alignment horizontal="general" vertical="bottom" textRotation="0" wrapText="false" shrinkToFit="false"/>
      <protection locked="false"/>
    </xf>
    <xf xfId="0" fontId="0" numFmtId="0" fillId="5" borderId="0" applyFont="0" applyNumberFormat="0" applyFill="1" applyBorder="0" applyAlignment="0" applyProtection="true">
      <alignment horizontal="general" vertical="bottom" textRotation="0" wrapText="false" shrinkToFit="false"/>
      <protection locked="false"/>
    </xf>
    <xf xfId="0" fontId="0" numFmtId="1" fillId="5" borderId="1" applyFont="0" applyNumberFormat="1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2" fillId="5" borderId="1" applyFont="0" applyNumberFormat="1" applyFill="1" applyBorder="1" applyAlignment="1">
      <alignment horizontal="center" vertical="bottom" textRotation="0" wrapText="false" shrinkToFit="false"/>
    </xf>
    <xf xfId="0" fontId="5" numFmtId="165" fillId="2" borderId="1" applyFont="1" applyNumberFormat="1" applyFill="0" applyBorder="1" applyAlignment="1" applyProtection="true">
      <alignment horizontal="center" vertical="bottom" textRotation="0" wrapText="false" shrinkToFit="false"/>
      <protection locked="false"/>
    </xf>
    <xf xfId="0" fontId="5" numFmtId="165" fillId="2" borderId="0" applyFont="1" applyNumberFormat="1" applyFill="0" applyBorder="0" applyAlignment="1" applyProtection="true">
      <alignment horizontal="center" vertical="bottom" textRotation="0" wrapText="false" shrinkToFit="false"/>
      <protection locked="false"/>
    </xf>
    <xf xfId="0" fontId="5" numFmtId="1" fillId="4" borderId="1" applyFont="1" applyNumberFormat="1" applyFill="1" applyBorder="1" applyAlignment="1">
      <alignment horizontal="center" vertical="bottom" textRotation="0" wrapText="false" shrinkToFit="false"/>
    </xf>
    <xf xfId="0" fontId="5" numFmtId="0" fillId="4" borderId="1" applyFont="1" applyNumberFormat="0" applyFill="1" applyBorder="1" applyAlignment="1">
      <alignment horizontal="center" vertical="bottom" textRotation="0" wrapText="false" shrinkToFit="false"/>
    </xf>
    <xf xfId="0" fontId="5" numFmtId="2" fillId="4" borderId="1" applyFont="1" applyNumberFormat="1" applyFill="1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0" numFmtId="0" fillId="2" borderId="4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general" vertical="center" textRotation="0" wrapText="true" shrinkToFit="false"/>
      <protection locked="false"/>
    </xf>
    <xf xfId="0" fontId="2" numFmtId="0" fillId="7" borderId="6" applyFont="1" applyNumberFormat="0" applyFill="1" applyBorder="1" applyAlignment="1" applyProtection="true">
      <alignment horizontal="general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general" vertical="center" textRotation="0" wrapText="true" shrinkToFit="false"/>
      <protection locked="false"/>
    </xf>
    <xf xfId="0" fontId="2" numFmtId="0" fillId="2" borderId="5" applyFont="1" applyNumberFormat="0" applyFill="0" applyBorder="1" applyAlignment="1" applyProtection="true">
      <alignment horizontal="general" vertical="center" textRotation="0" wrapText="true" shrinkToFit="false"/>
      <protection locked="false"/>
    </xf>
    <xf xfId="0" fontId="2" numFmtId="0" fillId="2" borderId="6" applyFont="1" applyNumberFormat="0" applyFill="0" applyBorder="1" applyAlignment="1" applyProtection="true">
      <alignment horizontal="general" vertical="center" textRotation="0" wrapText="true" shrinkToFit="false"/>
      <protection locked="false"/>
    </xf>
    <xf xfId="0" fontId="2" numFmtId="0" fillId="2" borderId="7" applyFont="1" applyNumberFormat="0" applyFill="0" applyBorder="1" applyAlignment="1" applyProtection="true">
      <alignment horizontal="general" vertical="center" textRotation="0" wrapText="true" shrinkToFit="false"/>
      <protection locked="false"/>
    </xf>
    <xf xfId="0" fontId="12" numFmtId="0" fillId="2" borderId="0" applyFont="1" applyNumberFormat="0" applyFill="0" applyBorder="0" applyAlignment="1" applyProtection="true">
      <alignment horizontal="center" vertical="bottom" textRotation="0" wrapText="false" shrinkToFit="false"/>
      <protection locked="false"/>
    </xf>
    <xf xfId="0" fontId="6" numFmtId="0" fillId="6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6" numFmtId="0" fillId="6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13" numFmtId="0" fillId="9" borderId="1" applyFont="1" applyNumberFormat="0" applyFill="1" applyBorder="1" applyAlignment="1">
      <alignment horizontal="center" vertical="center" textRotation="0" wrapText="true" shrinkToFit="false"/>
    </xf>
    <xf xfId="0" fontId="6" numFmtId="0" fillId="9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6" numFmtId="0" fillId="9" borderId="8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6" numFmtId="0" fillId="9" borderId="1" applyFont="1" applyNumberFormat="0" applyFill="1" applyBorder="1" applyAlignment="1" applyProtection="true">
      <alignment horizontal="general" vertical="center" textRotation="0" wrapText="false" shrinkToFit="false"/>
      <protection locked="false"/>
    </xf>
    <xf xfId="0" fontId="0" numFmtId="0" fillId="2" borderId="0" applyFont="0" applyNumberFormat="0" applyFill="0" applyBorder="0" applyAlignment="1" applyProtection="true">
      <alignment horizontal="general" vertical="center" textRotation="0" wrapText="true" shrinkToFit="false"/>
      <protection locked="false"/>
    </xf>
    <xf xfId="0" fontId="0" numFmtId="0" fillId="2" borderId="4" applyFont="0" applyNumberFormat="0" applyFill="0" applyBorder="1" applyAlignment="1" applyProtection="true">
      <alignment horizontal="general" vertical="center" textRotation="0" wrapText="true" shrinkToFit="false"/>
      <protection locked="false"/>
    </xf>
    <xf xfId="0" fontId="2" numFmtId="0" fillId="7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7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5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2" numFmtId="0" fillId="8" borderId="7" applyFont="1" applyNumberFormat="0" applyFill="1" applyBorder="1" applyAlignment="1" applyProtection="true">
      <alignment horizontal="center" vertical="center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/>
            </a:r>
          </a:p>
        </c:rich>
      </c:tx>
      <c:layout/>
      <c:overlay val="0"/>
    </c:title>
    <c:autoTitleDeleted val="0"/>
    <c:plotArea>
      <c:layout>
        <c:manualLayout/>
      </c:layout>
      <c:bar3DChart>
        <c:barDir val="col"/>
        <c:grouping val="stacke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No. of Students</c:v>
                </c:pt>
              </c:strCache>
            </c:strRef>
          </c:tx>
          <c:invertIfNegative val="0"/>
          <c:cat>
            <c:strRef>
              <c:f>GRAPH!$A$4:$A$17</c:f>
              <c:strCache>
                <c:ptCount val="14"/>
                <c:pt idx="0">
                  <c:v>A+</c:v>
                </c:pt>
                <c:pt idx="1">
                  <c:v>A </c:v>
                </c:pt>
                <c:pt idx="2">
                  <c:v>A-</c:v>
                </c:pt>
                <c:pt idx="3">
                  <c:v>B+</c:v>
                </c:pt>
                <c:pt idx="4">
                  <c:v>B </c:v>
                </c:pt>
                <c:pt idx="5">
                  <c:v>B-</c:v>
                </c:pt>
                <c:pt idx="6">
                  <c:v>C+</c:v>
                </c:pt>
                <c:pt idx="7">
                  <c:v>C </c:v>
                </c:pt>
                <c:pt idx="8">
                  <c:v>C-</c:v>
                </c:pt>
                <c:pt idx="9">
                  <c:v>D+</c:v>
                </c:pt>
                <c:pt idx="10">
                  <c:v>D </c:v>
                </c:pt>
                <c:pt idx="11">
                  <c:v>D-</c:v>
                </c:pt>
                <c:pt idx="12">
                  <c:v>F</c:v>
                </c:pt>
                <c:pt idx="13">
                  <c:v>IC</c:v>
                </c:pt>
              </c:strCache>
            </c:strRef>
          </c:cat>
          <c:val>
            <c:numRef>
              <c:f>GRAPH!$B$4:$B$17</c:f>
              <c:numCache>
                <c:formatCode>General</c:formatCode>
                <c:ptCount val="1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overlap val="10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/>
      </c:layout>
      <c:bar3DChart>
        <c:barDir val="col"/>
        <c:grouping val="clustered"/>
        <c:varyColors val="1"/>
        <c:ser>
          <c:idx val="0"/>
          <c:order val="0"/>
          <c:tx>
            <c:strRef>
              <c:f>GRAPH!$A$22</c:f>
              <c:strCache>
                <c:ptCount val="1"/>
                <c:pt idx="0">
                  <c:v>MIN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GRAPH!$B$22:$E$22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1"/>
          <c:order val="1"/>
          <c:tx>
            <c:strRef>
              <c:f>GRAPH!$A$23</c:f>
              <c:strCache>
                <c:ptCount val="1"/>
                <c:pt idx="0">
                  <c:v>MAX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GRAPH!$B$23:$E$23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ser>
          <c:idx val="2"/>
          <c:order val="2"/>
          <c:tx>
            <c:strRef>
              <c:f>GRAPH!$A$24</c:f>
              <c:strCache>
                <c:ptCount val="1"/>
                <c:pt idx="0">
                  <c:v>AVG</c:v>
                </c:pt>
              </c:strCache>
            </c:strRef>
          </c:tx>
          <c:invertIfNegative val="0"/>
          <c:cat>
            <c:strRef>
              <c:f>GRAPH!$B$21:$E$21</c:f>
              <c:strCache>
                <c:ptCount val="4"/>
                <c:pt idx="0">
                  <c:v>COURSEWORK</c:v>
                </c:pt>
                <c:pt idx="1">
                  <c:v>MIDSEM</c:v>
                </c:pt>
                <c:pt idx="2">
                  <c:v>EXAM</c:v>
                </c:pt>
                <c:pt idx="3">
                  <c:v>TOTAL</c:v>
                </c:pt>
              </c:strCache>
            </c:strRef>
          </c:cat>
          <c:val>
            <c:numRef>
              <c:f>GRAPH!$B$24:$E$24</c:f>
              <c:numCache>
                <c:formatCode>0.00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3D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15</xdr:col>
      <xdr:colOff>304800</xdr:colOff>
      <xdr:row>18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19</xdr:row>
      <xdr:rowOff>133350</xdr:rowOff>
    </xdr:from>
    <xdr:to>
      <xdr:col>15</xdr:col>
      <xdr:colOff>304800</xdr:colOff>
      <xdr:row>36</xdr:row>
      <xdr:rowOff>123825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2381</xdr:rowOff>
        </xdr:from>
        <xdr:to>
          <xdr:col>0</xdr:col>
          <xdr:colOff>190500</xdr:colOff>
          <xdr:row>2</xdr:row>
          <xdr:rowOff>183356</xdr:rowOff>
        </xdr:to>
        <xdr:sp macro="" textlink="">
          <xdr:nvSpPr>
            <xdr:cNvPr id="313345" name="Control 1" hidden="1">
              <a:extLst>
                <a:ext uri="{63B3BB69-23CF-44E3-9099-C40C66FF867C}">
                  <a14:compatExt spid="_x0000_s313345"/>
                </a:ext>
                <a:ext uri="{FF2B5EF4-FFF2-40B4-BE49-F238E27FC236}">
                  <a16:creationId xmlns:a16="http://schemas.microsoft.com/office/drawing/2014/main" id="{00000000-0008-0000-0300-000001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2381</xdr:rowOff>
        </xdr:from>
        <xdr:to>
          <xdr:col>0</xdr:col>
          <xdr:colOff>190500</xdr:colOff>
          <xdr:row>2</xdr:row>
          <xdr:rowOff>183356</xdr:rowOff>
        </xdr:to>
        <xdr:sp macro="" textlink="">
          <xdr:nvSpPr>
            <xdr:cNvPr id="313346" name="Control 2" hidden="1">
              <a:extLst>
                <a:ext uri="{63B3BB69-23CF-44E3-9099-C40C66FF867C}">
                  <a14:compatExt spid="_x0000_s313346"/>
                </a:ext>
                <a:ext uri="{FF2B5EF4-FFF2-40B4-BE49-F238E27FC236}">
                  <a16:creationId xmlns:a16="http://schemas.microsoft.com/office/drawing/2014/main" id="{00000000-0008-0000-0300-000002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</xdr:row>
          <xdr:rowOff>2381</xdr:rowOff>
        </xdr:from>
        <xdr:to>
          <xdr:col>0</xdr:col>
          <xdr:colOff>190500</xdr:colOff>
          <xdr:row>2</xdr:row>
          <xdr:rowOff>183356</xdr:rowOff>
        </xdr:to>
        <xdr:sp macro="" textlink="">
          <xdr:nvSpPr>
            <xdr:cNvPr id="313349" name="Control 5" hidden="1">
              <a:extLst>
                <a:ext uri="{63B3BB69-23CF-44E3-9099-C40C66FF867C}">
                  <a14:compatExt spid="_x0000_s313349"/>
                </a:ext>
                <a:ext uri="{FF2B5EF4-FFF2-40B4-BE49-F238E27FC236}">
                  <a16:creationId xmlns:a16="http://schemas.microsoft.com/office/drawing/2014/main" id="{00000000-0008-0000-0300-000005C8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4.xml"/><Relationship Id="rId3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00"/>
  <sheetViews>
    <sheetView tabSelected="0" workbookViewId="0" zoomScale="80" zoomScaleNormal="80" showGridLines="true" showRowColHeaders="1">
      <selection activeCell="B16" sqref="B16"/>
    </sheetView>
  </sheetViews>
  <sheetFormatPr defaultRowHeight="14.4" outlineLevelRow="0" outlineLevelCol="0"/>
  <cols>
    <col min="1" max="1" width="36.5703125" customWidth="true" style="0"/>
    <col min="2" max="2" width="16.42578125" customWidth="true" style="0"/>
    <col min="3" max="3" width="10" customWidth="true" style="0"/>
    <col min="4" max="4" width="10" customWidth="true" style="0"/>
    <col min="5" max="5" width="9.140625" customWidth="true" style="0"/>
    <col min="6" max="6" width="10" customWidth="true" style="0"/>
    <col min="7" max="7" width="9.140625" customWidth="true" style="0"/>
    <col min="13" max="13" width="18.7109375" customWidth="true" style="0"/>
    <col min="14" max="14" width="18.7109375" customWidth="true" style="0"/>
    <col min="15" max="15" width="13.5703125" customWidth="true" style="0"/>
  </cols>
  <sheetData>
    <row r="1" spans="1:15" customHeight="1" ht="25.5">
      <c r="F1" s="52" t="s">
        <v>0</v>
      </c>
      <c r="G1" s="52"/>
      <c r="H1" s="52"/>
    </row>
    <row r="2" spans="1:15" customHeight="1" ht="18">
      <c r="A2" s="1"/>
      <c r="B2" s="1"/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  <c r="M2" s="1" t="s">
        <v>11</v>
      </c>
      <c r="N2" s="1"/>
      <c r="O2" s="1" t="s">
        <v>12</v>
      </c>
    </row>
    <row r="3" spans="1:15" customHeight="1" ht="18">
      <c r="A3" s="1"/>
      <c r="B3" s="1"/>
      <c r="C3" s="1">
        <v>10</v>
      </c>
      <c r="D3" s="1">
        <v>10</v>
      </c>
      <c r="E3" s="1">
        <v>10</v>
      </c>
      <c r="F3" s="1">
        <v>10</v>
      </c>
      <c r="G3" s="1">
        <v>10</v>
      </c>
      <c r="H3" s="1">
        <v>10</v>
      </c>
      <c r="I3" s="1">
        <v>10</v>
      </c>
      <c r="J3" s="1">
        <v>10</v>
      </c>
      <c r="K3" s="1">
        <v>10</v>
      </c>
      <c r="L3" s="1">
        <v>10</v>
      </c>
      <c r="M3" s="10" t="str">
        <f>SUM(C3:L3)</f>
        <v>0</v>
      </c>
      <c r="N3" s="2"/>
      <c r="O3" s="1"/>
    </row>
    <row r="4" spans="1:15">
      <c r="A4" s="15" t="str">
        <f>'CLASSLIST SYSTEM'!B7</f>
        <v>0</v>
      </c>
      <c r="B4" s="15" t="str">
        <f>'CLASSLIST SYSTEM'!E7</f>
        <v>0</v>
      </c>
      <c r="D4" s="3"/>
      <c r="E4" s="3"/>
      <c r="F4" s="3"/>
      <c r="G4" s="3"/>
      <c r="M4" s="2" t="str">
        <f>SUM(C4:L4)</f>
        <v>0</v>
      </c>
      <c r="N4" s="2" t="str">
        <f>(M4/M$3)*100</f>
        <v>0</v>
      </c>
      <c r="O4" s="9" t="str">
        <f>(M4/M$3)*100</f>
        <v>0</v>
      </c>
    </row>
    <row r="5" spans="1:15">
      <c r="A5" s="15" t="str">
        <f>'CLASSLIST SYSTEM'!B8</f>
        <v>0</v>
      </c>
      <c r="B5" s="15" t="str">
        <f>'CLASSLIST SYSTEM'!E8</f>
        <v>0</v>
      </c>
      <c r="D5" s="3"/>
      <c r="E5" s="3"/>
      <c r="F5" s="3"/>
      <c r="M5" s="2" t="str">
        <f>SUM(C5:L5)</f>
        <v>0</v>
      </c>
      <c r="N5" s="2" t="str">
        <f>(M5/M$3)*100</f>
        <v>0</v>
      </c>
      <c r="O5" s="9" t="str">
        <f>(M5/M$3)*100</f>
        <v>0</v>
      </c>
    </row>
    <row r="6" spans="1:15">
      <c r="A6" s="15" t="str">
        <f>'CLASSLIST SYSTEM'!B9</f>
        <v>0</v>
      </c>
      <c r="B6" s="15" t="str">
        <f>'CLASSLIST SYSTEM'!E9</f>
        <v>0</v>
      </c>
      <c r="D6" s="3"/>
      <c r="E6" s="3"/>
      <c r="F6" s="3"/>
      <c r="M6" s="2" t="str">
        <f>SUM(C6:L6)</f>
        <v>0</v>
      </c>
      <c r="N6" s="2" t="str">
        <f>(M6/M$3)*100</f>
        <v>0</v>
      </c>
      <c r="O6" s="9" t="str">
        <f>(M6/M$3)*100</f>
        <v>0</v>
      </c>
    </row>
    <row r="7" spans="1:15">
      <c r="A7" s="15" t="str">
        <f>'CLASSLIST SYSTEM'!B10</f>
        <v>0</v>
      </c>
      <c r="B7" s="15" t="str">
        <f>'CLASSLIST SYSTEM'!E10</f>
        <v>0</v>
      </c>
      <c r="D7" s="3"/>
      <c r="E7" s="3"/>
      <c r="F7" s="3"/>
      <c r="M7" s="2" t="str">
        <f>SUM(C7:L7)</f>
        <v>0</v>
      </c>
      <c r="N7" s="2" t="str">
        <f>(M7/M$3)*100</f>
        <v>0</v>
      </c>
      <c r="O7" s="9" t="str">
        <f>(M7/M$3)*100</f>
        <v>0</v>
      </c>
    </row>
    <row r="8" spans="1:15">
      <c r="A8" s="15" t="str">
        <f>'CLASSLIST SYSTEM'!B11</f>
        <v>0</v>
      </c>
      <c r="B8" s="15" t="str">
        <f>'CLASSLIST SYSTEM'!E11</f>
        <v>0</v>
      </c>
      <c r="D8" s="3"/>
      <c r="E8" s="3"/>
      <c r="F8" s="3"/>
      <c r="M8" s="2" t="str">
        <f>SUM(C8:L8)</f>
        <v>0</v>
      </c>
      <c r="N8" s="2" t="str">
        <f>(M8/M$3)*100</f>
        <v>0</v>
      </c>
      <c r="O8" s="9" t="str">
        <f>(M8/M$3)*100</f>
        <v>0</v>
      </c>
    </row>
    <row r="9" spans="1:15">
      <c r="A9" s="15" t="str">
        <f>'CLASSLIST SYSTEM'!B12</f>
        <v>0</v>
      </c>
      <c r="B9" s="15" t="str">
        <f>'CLASSLIST SYSTEM'!E12</f>
        <v>0</v>
      </c>
      <c r="D9" s="3"/>
      <c r="E9" s="3"/>
      <c r="F9" s="3"/>
      <c r="M9" s="2" t="str">
        <f>SUM(C9:L9)</f>
        <v>0</v>
      </c>
      <c r="N9" s="2" t="str">
        <f>(M9/M$3)*100</f>
        <v>0</v>
      </c>
      <c r="O9" s="9" t="str">
        <f>(M9/M$3)*100</f>
        <v>0</v>
      </c>
    </row>
    <row r="10" spans="1:15">
      <c r="A10" s="15" t="str">
        <f>'CLASSLIST SYSTEM'!B13</f>
        <v>0</v>
      </c>
      <c r="B10" s="15" t="str">
        <f>'CLASSLIST SYSTEM'!E13</f>
        <v>0</v>
      </c>
      <c r="D10" s="3"/>
      <c r="E10" s="3"/>
      <c r="F10" s="3"/>
      <c r="M10" s="2" t="str">
        <f>SUM(C10:L10)</f>
        <v>0</v>
      </c>
      <c r="N10" s="2" t="str">
        <f>(M10/M$3)*100</f>
        <v>0</v>
      </c>
      <c r="O10" s="9" t="str">
        <f>(M10/M$3)*100</f>
        <v>0</v>
      </c>
    </row>
    <row r="11" spans="1:15">
      <c r="A11" s="15" t="str">
        <f>'CLASSLIST SYSTEM'!B14</f>
        <v>0</v>
      </c>
      <c r="B11" s="15" t="str">
        <f>'CLASSLIST SYSTEM'!E14</f>
        <v>0</v>
      </c>
      <c r="D11" s="3"/>
      <c r="E11" s="3"/>
      <c r="F11" s="3"/>
      <c r="M11" s="2" t="str">
        <f>SUM(C11:L11)</f>
        <v>0</v>
      </c>
      <c r="N11" s="2" t="str">
        <f>(M11/M$3)*100</f>
        <v>0</v>
      </c>
      <c r="O11" s="9" t="str">
        <f>(M11/M$3)*100</f>
        <v>0</v>
      </c>
    </row>
    <row r="12" spans="1:15">
      <c r="A12" s="15" t="str">
        <f>'CLASSLIST SYSTEM'!B15</f>
        <v>0</v>
      </c>
      <c r="B12" s="15" t="str">
        <f>'CLASSLIST SYSTEM'!E15</f>
        <v>0</v>
      </c>
      <c r="D12" s="3"/>
      <c r="E12" s="3"/>
      <c r="F12" s="3"/>
      <c r="M12" s="2" t="str">
        <f>SUM(C12:L12)</f>
        <v>0</v>
      </c>
      <c r="N12" s="2" t="str">
        <f>(M12/M$3)*100</f>
        <v>0</v>
      </c>
      <c r="O12" s="9" t="str">
        <f>(M12/M$3)*100</f>
        <v>0</v>
      </c>
    </row>
    <row r="13" spans="1:15">
      <c r="A13" s="15" t="str">
        <f>'CLASSLIST SYSTEM'!B16</f>
        <v>0</v>
      </c>
      <c r="B13" s="15" t="str">
        <f>'CLASSLIST SYSTEM'!E16</f>
        <v>0</v>
      </c>
      <c r="D13" s="3"/>
      <c r="E13" s="3"/>
      <c r="F13" s="3"/>
      <c r="M13" s="2" t="str">
        <f>SUM(C13:L13)</f>
        <v>0</v>
      </c>
      <c r="N13" s="2" t="str">
        <f>(M13/M$3)*100</f>
        <v>0</v>
      </c>
      <c r="O13" s="9" t="str">
        <f>(M13/M$3)*100</f>
        <v>0</v>
      </c>
    </row>
    <row r="14" spans="1:15">
      <c r="A14" s="15" t="str">
        <f>'CLASSLIST SYSTEM'!B17</f>
        <v>0</v>
      </c>
      <c r="B14" s="15" t="str">
        <f>'CLASSLIST SYSTEM'!E17</f>
        <v>0</v>
      </c>
      <c r="D14" s="3"/>
      <c r="E14" s="3"/>
      <c r="F14" s="3"/>
      <c r="M14" s="2" t="str">
        <f>SUM(C14:L14)</f>
        <v>0</v>
      </c>
      <c r="N14" s="2" t="str">
        <f>(M14/M$3)*100</f>
        <v>0</v>
      </c>
      <c r="O14" s="9" t="str">
        <f>(M14/M$3)*100</f>
        <v>0</v>
      </c>
    </row>
    <row r="15" spans="1:15">
      <c r="A15" s="15" t="str">
        <f>'CLASSLIST SYSTEM'!B18</f>
        <v>0</v>
      </c>
      <c r="B15" s="15" t="str">
        <f>'CLASSLIST SYSTEM'!E18</f>
        <v>0</v>
      </c>
      <c r="D15" s="3"/>
      <c r="E15" s="3"/>
      <c r="F15" s="3"/>
      <c r="M15" s="2" t="str">
        <f>SUM(C15:L15)</f>
        <v>0</v>
      </c>
      <c r="N15" s="2" t="str">
        <f>(M15/M$3)*100</f>
        <v>0</v>
      </c>
      <c r="O15" s="9" t="str">
        <f>(M15/M$3)*100</f>
        <v>0</v>
      </c>
    </row>
    <row r="16" spans="1:15">
      <c r="A16" s="15" t="str">
        <f>'CLASSLIST SYSTEM'!B19</f>
        <v>0</v>
      </c>
      <c r="B16" s="15" t="str">
        <f>'CLASSLIST SYSTEM'!E19</f>
        <v>0</v>
      </c>
      <c r="D16" s="3"/>
      <c r="E16" s="3"/>
      <c r="F16" s="3"/>
      <c r="M16" s="2" t="str">
        <f>SUM(C16:L16)</f>
        <v>0</v>
      </c>
      <c r="N16" s="2" t="str">
        <f>(M16/M$3)*100</f>
        <v>0</v>
      </c>
      <c r="O16" s="9" t="str">
        <f>(M16/M$3)*100</f>
        <v>0</v>
      </c>
    </row>
    <row r="17" spans="1:15">
      <c r="A17" s="15" t="str">
        <f>'CLASSLIST SYSTEM'!B20</f>
        <v>0</v>
      </c>
      <c r="B17" s="15" t="str">
        <f>'CLASSLIST SYSTEM'!E20</f>
        <v>0</v>
      </c>
      <c r="D17" s="3"/>
      <c r="E17" s="3"/>
      <c r="F17" s="3"/>
      <c r="M17" s="2" t="str">
        <f>SUM(C17:L17)</f>
        <v>0</v>
      </c>
      <c r="N17" s="2" t="str">
        <f>(M17/M$3)*100</f>
        <v>0</v>
      </c>
      <c r="O17" s="9" t="str">
        <f>(M17/M$3)*100</f>
        <v>0</v>
      </c>
    </row>
    <row r="18" spans="1:15">
      <c r="A18" s="15" t="str">
        <f>'CLASSLIST SYSTEM'!B21</f>
        <v>0</v>
      </c>
      <c r="B18" s="15" t="str">
        <f>'CLASSLIST SYSTEM'!E21</f>
        <v>0</v>
      </c>
      <c r="D18" s="3"/>
      <c r="E18" s="4"/>
      <c r="F18" s="3"/>
      <c r="M18" s="2" t="str">
        <f>SUM(C18:L18)</f>
        <v>0</v>
      </c>
      <c r="N18" s="2" t="str">
        <f>(M18/M$3)*100</f>
        <v>0</v>
      </c>
      <c r="O18" s="9" t="str">
        <f>(M18/M$3)*100</f>
        <v>0</v>
      </c>
    </row>
    <row r="19" spans="1:15">
      <c r="A19" s="15" t="str">
        <f>'CLASSLIST SYSTEM'!B22</f>
        <v>0</v>
      </c>
      <c r="B19" s="15" t="str">
        <f>'CLASSLIST SYSTEM'!E22</f>
        <v>0</v>
      </c>
      <c r="M19" s="2" t="str">
        <f>SUM(C19:L19)</f>
        <v>0</v>
      </c>
      <c r="N19" s="2" t="str">
        <f>(M19/M$3)*100</f>
        <v>0</v>
      </c>
      <c r="O19" s="9" t="str">
        <f>(M19/M$3)*100</f>
        <v>0</v>
      </c>
    </row>
    <row r="20" spans="1:15">
      <c r="A20" s="15" t="str">
        <f>'CLASSLIST SYSTEM'!B23</f>
        <v>0</v>
      </c>
      <c r="B20" s="15" t="str">
        <f>'CLASSLIST SYSTEM'!E23</f>
        <v>0</v>
      </c>
      <c r="M20" s="2" t="str">
        <f>SUM(C20:L20)</f>
        <v>0</v>
      </c>
      <c r="N20" s="2" t="str">
        <f>(M20/M$3)*100</f>
        <v>0</v>
      </c>
      <c r="O20" s="9" t="str">
        <f>(M20/M$3)*100</f>
        <v>0</v>
      </c>
    </row>
    <row r="21" spans="1:15">
      <c r="A21" s="15" t="str">
        <f>'CLASSLIST SYSTEM'!B24</f>
        <v>0</v>
      </c>
      <c r="B21" s="15" t="str">
        <f>'CLASSLIST SYSTEM'!E24</f>
        <v>0</v>
      </c>
      <c r="M21" s="2" t="str">
        <f>SUM(C21:L21)</f>
        <v>0</v>
      </c>
      <c r="N21" s="2" t="str">
        <f>(M21/M$3)*100</f>
        <v>0</v>
      </c>
      <c r="O21" s="9" t="str">
        <f>(M21/M$3)*100</f>
        <v>0</v>
      </c>
    </row>
    <row r="22" spans="1:15">
      <c r="A22" s="15" t="str">
        <f>'CLASSLIST SYSTEM'!B25</f>
        <v>0</v>
      </c>
      <c r="B22" s="15" t="str">
        <f>'CLASSLIST SYSTEM'!E25</f>
        <v>0</v>
      </c>
      <c r="M22" s="2" t="str">
        <f>SUM(C22:L22)</f>
        <v>0</v>
      </c>
      <c r="N22" s="2" t="str">
        <f>(M22/M$3)*100</f>
        <v>0</v>
      </c>
      <c r="O22" s="9" t="str">
        <f>(M22/M$3)*100</f>
        <v>0</v>
      </c>
    </row>
    <row r="23" spans="1:15">
      <c r="A23" s="15" t="str">
        <f>'CLASSLIST SYSTEM'!B26</f>
        <v>0</v>
      </c>
      <c r="B23" s="15" t="str">
        <f>'CLASSLIST SYSTEM'!E26</f>
        <v>0</v>
      </c>
      <c r="M23" s="2" t="str">
        <f>SUM(C23:L23)</f>
        <v>0</v>
      </c>
      <c r="N23" s="2" t="str">
        <f>(M23/M$3)*100</f>
        <v>0</v>
      </c>
      <c r="O23" s="9" t="str">
        <f>(M23/M$3)*100</f>
        <v>0</v>
      </c>
    </row>
    <row r="24" spans="1:15">
      <c r="A24" s="15" t="str">
        <f>'CLASSLIST SYSTEM'!B27</f>
        <v>0</v>
      </c>
      <c r="B24" s="15" t="str">
        <f>'CLASSLIST SYSTEM'!E27</f>
        <v>0</v>
      </c>
      <c r="M24" s="2" t="str">
        <f>SUM(C24:L24)</f>
        <v>0</v>
      </c>
      <c r="N24" s="2" t="str">
        <f>(M24/M$3)*100</f>
        <v>0</v>
      </c>
      <c r="O24" s="9" t="str">
        <f>(M24/M$3)*100</f>
        <v>0</v>
      </c>
    </row>
    <row r="25" spans="1:15">
      <c r="A25" s="15" t="str">
        <f>'CLASSLIST SYSTEM'!B28</f>
        <v>0</v>
      </c>
      <c r="B25" s="15" t="str">
        <f>'CLASSLIST SYSTEM'!E28</f>
        <v>0</v>
      </c>
      <c r="M25" s="2" t="str">
        <f>SUM(C25:L25)</f>
        <v>0</v>
      </c>
      <c r="N25" s="2" t="str">
        <f>(M25/M$3)*100</f>
        <v>0</v>
      </c>
      <c r="O25" s="9" t="str">
        <f>(M25/M$3)*100</f>
        <v>0</v>
      </c>
    </row>
    <row r="26" spans="1:15">
      <c r="A26" s="15" t="str">
        <f>'CLASSLIST SYSTEM'!B29</f>
        <v>0</v>
      </c>
      <c r="B26" s="15" t="str">
        <f>'CLASSLIST SYSTEM'!E29</f>
        <v>0</v>
      </c>
      <c r="M26" s="2" t="str">
        <f>SUM(C26:L26)</f>
        <v>0</v>
      </c>
      <c r="N26" s="2" t="str">
        <f>(M26/M$3)*100</f>
        <v>0</v>
      </c>
      <c r="O26" s="9" t="str">
        <f>(M26/M$3)*100</f>
        <v>0</v>
      </c>
    </row>
    <row r="27" spans="1:15">
      <c r="A27" s="15" t="str">
        <f>'CLASSLIST SYSTEM'!B30</f>
        <v>0</v>
      </c>
      <c r="B27" s="15" t="str">
        <f>'CLASSLIST SYSTEM'!E30</f>
        <v>0</v>
      </c>
      <c r="M27" s="2" t="str">
        <f>SUM(C27:L27)</f>
        <v>0</v>
      </c>
      <c r="N27" s="2" t="str">
        <f>(M27/M$3)*100</f>
        <v>0</v>
      </c>
      <c r="O27" s="9" t="str">
        <f>(M27/M$3)*100</f>
        <v>0</v>
      </c>
    </row>
    <row r="28" spans="1:15">
      <c r="A28" s="15" t="str">
        <f>'CLASSLIST SYSTEM'!B31</f>
        <v>0</v>
      </c>
      <c r="B28" s="15" t="str">
        <f>'CLASSLIST SYSTEM'!E31</f>
        <v>0</v>
      </c>
      <c r="M28" s="2" t="str">
        <f>SUM(C28:L28)</f>
        <v>0</v>
      </c>
      <c r="N28" s="2" t="str">
        <f>(M28/M$3)*100</f>
        <v>0</v>
      </c>
      <c r="O28" s="9" t="str">
        <f>(M28/M$3)*100</f>
        <v>0</v>
      </c>
    </row>
    <row r="29" spans="1:15">
      <c r="A29" s="15" t="str">
        <f>'CLASSLIST SYSTEM'!B32</f>
        <v>0</v>
      </c>
      <c r="B29" s="15" t="str">
        <f>'CLASSLIST SYSTEM'!E32</f>
        <v>0</v>
      </c>
      <c r="M29" s="2" t="str">
        <f>SUM(C29:L29)</f>
        <v>0</v>
      </c>
      <c r="N29" s="2" t="str">
        <f>(M29/M$3)*100</f>
        <v>0</v>
      </c>
      <c r="O29" s="9" t="str">
        <f>(M29/M$3)*100</f>
        <v>0</v>
      </c>
    </row>
    <row r="30" spans="1:15">
      <c r="A30" s="15" t="str">
        <f>'CLASSLIST SYSTEM'!B33</f>
        <v>0</v>
      </c>
      <c r="B30" s="15" t="str">
        <f>'CLASSLIST SYSTEM'!E33</f>
        <v>0</v>
      </c>
      <c r="M30" s="2" t="str">
        <f>SUM(C30:L30)</f>
        <v>0</v>
      </c>
      <c r="N30" s="2" t="str">
        <f>(M30/M$3)*100</f>
        <v>0</v>
      </c>
      <c r="O30" s="9" t="str">
        <f>(M30/M$3)*100</f>
        <v>0</v>
      </c>
    </row>
    <row r="31" spans="1:15">
      <c r="A31" s="15" t="str">
        <f>'CLASSLIST SYSTEM'!B34</f>
        <v>0</v>
      </c>
      <c r="B31" s="15" t="str">
        <f>'CLASSLIST SYSTEM'!E34</f>
        <v>0</v>
      </c>
      <c r="M31" s="2" t="str">
        <f>SUM(C31:L31)</f>
        <v>0</v>
      </c>
      <c r="N31" s="2" t="str">
        <f>(M31/M$3)*100</f>
        <v>0</v>
      </c>
      <c r="O31" s="9" t="str">
        <f>(M31/M$3)*100</f>
        <v>0</v>
      </c>
    </row>
    <row r="32" spans="1:15">
      <c r="A32" s="15" t="str">
        <f>'CLASSLIST SYSTEM'!B35</f>
        <v>0</v>
      </c>
      <c r="B32" s="15" t="str">
        <f>'CLASSLIST SYSTEM'!E35</f>
        <v>0</v>
      </c>
      <c r="M32" s="2" t="str">
        <f>SUM(C32:L32)</f>
        <v>0</v>
      </c>
      <c r="N32" s="2" t="str">
        <f>(M32/M$3)*100</f>
        <v>0</v>
      </c>
      <c r="O32" s="9" t="str">
        <f>(M32/M$3)*100</f>
        <v>0</v>
      </c>
    </row>
    <row r="33" spans="1:15">
      <c r="A33" s="15" t="str">
        <f>'CLASSLIST SYSTEM'!B36</f>
        <v>0</v>
      </c>
      <c r="B33" s="15" t="str">
        <f>'CLASSLIST SYSTEM'!E36</f>
        <v>0</v>
      </c>
      <c r="M33" s="2" t="str">
        <f>SUM(C33:L33)</f>
        <v>0</v>
      </c>
      <c r="N33" s="2" t="str">
        <f>(M33/M$3)*100</f>
        <v>0</v>
      </c>
      <c r="O33" s="9" t="str">
        <f>(M33/M$3)*100</f>
        <v>0</v>
      </c>
    </row>
    <row r="34" spans="1:15">
      <c r="A34" s="15" t="str">
        <f>'CLASSLIST SYSTEM'!B37</f>
        <v>0</v>
      </c>
      <c r="B34" s="15" t="str">
        <f>'CLASSLIST SYSTEM'!E37</f>
        <v>0</v>
      </c>
      <c r="M34" s="2" t="str">
        <f>SUM(C34:L34)</f>
        <v>0</v>
      </c>
      <c r="N34" s="2" t="str">
        <f>(M34/M$3)*100</f>
        <v>0</v>
      </c>
      <c r="O34" s="9" t="str">
        <f>(M34/M$3)*100</f>
        <v>0</v>
      </c>
    </row>
    <row r="35" spans="1:15">
      <c r="A35" s="15" t="str">
        <f>'CLASSLIST SYSTEM'!B38</f>
        <v>0</v>
      </c>
      <c r="B35" s="15" t="str">
        <f>'CLASSLIST SYSTEM'!E38</f>
        <v>0</v>
      </c>
      <c r="M35" s="2" t="str">
        <f>SUM(C35:L35)</f>
        <v>0</v>
      </c>
      <c r="N35" s="2" t="str">
        <f>(M35/M$3)*100</f>
        <v>0</v>
      </c>
      <c r="O35" s="9" t="str">
        <f>(M35/M$3)*100</f>
        <v>0</v>
      </c>
    </row>
    <row r="36" spans="1:15">
      <c r="A36" s="15" t="str">
        <f>'CLASSLIST SYSTEM'!B39</f>
        <v>0</v>
      </c>
      <c r="B36" s="15" t="str">
        <f>'CLASSLIST SYSTEM'!E39</f>
        <v>0</v>
      </c>
      <c r="M36" s="2" t="str">
        <f>SUM(C36:L36)</f>
        <v>0</v>
      </c>
      <c r="N36" s="2" t="str">
        <f>(M36/M$3)*100</f>
        <v>0</v>
      </c>
      <c r="O36" s="9" t="str">
        <f>(M36/M$3)*100</f>
        <v>0</v>
      </c>
    </row>
    <row r="37" spans="1:15">
      <c r="A37" s="15" t="str">
        <f>'CLASSLIST SYSTEM'!B40</f>
        <v>0</v>
      </c>
      <c r="B37" s="15" t="str">
        <f>'CLASSLIST SYSTEM'!E40</f>
        <v>0</v>
      </c>
      <c r="M37" s="2" t="str">
        <f>SUM(C37:L37)</f>
        <v>0</v>
      </c>
      <c r="N37" s="2" t="str">
        <f>(M37/M$3)*100</f>
        <v>0</v>
      </c>
      <c r="O37" s="9" t="str">
        <f>(M37/M$3)*100</f>
        <v>0</v>
      </c>
    </row>
    <row r="38" spans="1:15">
      <c r="A38" s="15" t="str">
        <f>'CLASSLIST SYSTEM'!B41</f>
        <v>0</v>
      </c>
      <c r="B38" s="15" t="str">
        <f>'CLASSLIST SYSTEM'!E41</f>
        <v>0</v>
      </c>
      <c r="M38" s="2" t="str">
        <f>SUM(C38:L38)</f>
        <v>0</v>
      </c>
      <c r="N38" s="2" t="str">
        <f>(M38/M$3)*100</f>
        <v>0</v>
      </c>
      <c r="O38" s="9" t="str">
        <f>(M38/M$3)*100</f>
        <v>0</v>
      </c>
    </row>
    <row r="39" spans="1:15">
      <c r="A39" s="15" t="str">
        <f>'CLASSLIST SYSTEM'!B42</f>
        <v>0</v>
      </c>
      <c r="B39" s="15" t="str">
        <f>'CLASSLIST SYSTEM'!E42</f>
        <v>0</v>
      </c>
      <c r="M39" s="2" t="str">
        <f>SUM(C39:L39)</f>
        <v>0</v>
      </c>
      <c r="N39" s="2" t="str">
        <f>(M39/M$3)*100</f>
        <v>0</v>
      </c>
      <c r="O39" s="9" t="str">
        <f>(M39/M$3)*100</f>
        <v>0</v>
      </c>
    </row>
    <row r="40" spans="1:15">
      <c r="A40" s="15" t="str">
        <f>'CLASSLIST SYSTEM'!B43</f>
        <v>0</v>
      </c>
      <c r="B40" s="15" t="str">
        <f>'CLASSLIST SYSTEM'!E43</f>
        <v>0</v>
      </c>
      <c r="M40" s="2" t="str">
        <f>SUM(C40:L40)</f>
        <v>0</v>
      </c>
      <c r="N40" s="2" t="str">
        <f>(M40/M$3)*100</f>
        <v>0</v>
      </c>
      <c r="O40" s="9" t="str">
        <f>(M40/M$3)*100</f>
        <v>0</v>
      </c>
    </row>
    <row r="41" spans="1:15">
      <c r="A41" s="15" t="str">
        <f>'CLASSLIST SYSTEM'!B44</f>
        <v>0</v>
      </c>
      <c r="B41" s="15" t="str">
        <f>'CLASSLIST SYSTEM'!E44</f>
        <v>0</v>
      </c>
      <c r="M41" s="2" t="str">
        <f>SUM(C41:L41)</f>
        <v>0</v>
      </c>
      <c r="N41" s="2" t="str">
        <f>(M41/M$3)*100</f>
        <v>0</v>
      </c>
      <c r="O41" s="9" t="str">
        <f>(M41/M$3)*100</f>
        <v>0</v>
      </c>
    </row>
    <row r="42" spans="1:15">
      <c r="A42" s="15" t="str">
        <f>'CLASSLIST SYSTEM'!B45</f>
        <v>0</v>
      </c>
      <c r="B42" s="15" t="str">
        <f>'CLASSLIST SYSTEM'!E45</f>
        <v>0</v>
      </c>
      <c r="M42" s="2" t="str">
        <f>SUM(C42:L42)</f>
        <v>0</v>
      </c>
      <c r="N42" s="2" t="str">
        <f>(M42/M$3)*100</f>
        <v>0</v>
      </c>
      <c r="O42" s="9" t="str">
        <f>(M42/M$3)*100</f>
        <v>0</v>
      </c>
    </row>
    <row r="43" spans="1:15">
      <c r="A43" s="15" t="str">
        <f>'CLASSLIST SYSTEM'!B46</f>
        <v>0</v>
      </c>
      <c r="B43" s="15" t="str">
        <f>'CLASSLIST SYSTEM'!E46</f>
        <v>0</v>
      </c>
      <c r="M43" s="2" t="str">
        <f>SUM(C43:L43)</f>
        <v>0</v>
      </c>
      <c r="N43" s="2" t="str">
        <f>(M43/M$3)*100</f>
        <v>0</v>
      </c>
      <c r="O43" s="9" t="str">
        <f>(M43/M$3)*100</f>
        <v>0</v>
      </c>
    </row>
    <row r="44" spans="1:15">
      <c r="A44" s="15" t="str">
        <f>'CLASSLIST SYSTEM'!B47</f>
        <v>0</v>
      </c>
      <c r="B44" s="15" t="str">
        <f>'CLASSLIST SYSTEM'!E47</f>
        <v>0</v>
      </c>
      <c r="M44" s="2" t="str">
        <f>SUM(C44:L44)</f>
        <v>0</v>
      </c>
      <c r="N44" s="2" t="str">
        <f>(M44/M$3)*100</f>
        <v>0</v>
      </c>
      <c r="O44" s="9" t="str">
        <f>(M44/M$3)*100</f>
        <v>0</v>
      </c>
    </row>
    <row r="45" spans="1:15">
      <c r="A45" s="15" t="str">
        <f>'CLASSLIST SYSTEM'!B48</f>
        <v>0</v>
      </c>
      <c r="B45" s="15" t="str">
        <f>'CLASSLIST SYSTEM'!E48</f>
        <v>0</v>
      </c>
      <c r="M45" s="2" t="str">
        <f>SUM(C45:L45)</f>
        <v>0</v>
      </c>
      <c r="N45" s="2" t="str">
        <f>(M45/M$3)*100</f>
        <v>0</v>
      </c>
      <c r="O45" s="9" t="str">
        <f>(M45/M$3)*100</f>
        <v>0</v>
      </c>
    </row>
    <row r="46" spans="1:15">
      <c r="A46" s="15" t="str">
        <f>'CLASSLIST SYSTEM'!B49</f>
        <v>0</v>
      </c>
      <c r="B46" s="15" t="str">
        <f>'CLASSLIST SYSTEM'!E49</f>
        <v>0</v>
      </c>
      <c r="M46" s="2" t="str">
        <f>SUM(C46:L46)</f>
        <v>0</v>
      </c>
      <c r="N46" s="2" t="str">
        <f>(M46/M$3)*100</f>
        <v>0</v>
      </c>
      <c r="O46" s="9" t="str">
        <f>(M46/M$3)*100</f>
        <v>0</v>
      </c>
    </row>
    <row r="47" spans="1:15">
      <c r="A47" s="15" t="str">
        <f>'CLASSLIST SYSTEM'!B50</f>
        <v>0</v>
      </c>
      <c r="B47" s="15" t="str">
        <f>'CLASSLIST SYSTEM'!E50</f>
        <v>0</v>
      </c>
      <c r="M47" s="2" t="str">
        <f>SUM(C47:L47)</f>
        <v>0</v>
      </c>
      <c r="N47" s="2" t="str">
        <f>(M47/M$3)*100</f>
        <v>0</v>
      </c>
      <c r="O47" s="9" t="str">
        <f>(M47/M$3)*100</f>
        <v>0</v>
      </c>
    </row>
    <row r="48" spans="1:15">
      <c r="A48" s="15" t="str">
        <f>'CLASSLIST SYSTEM'!B51</f>
        <v>0</v>
      </c>
      <c r="B48" s="15" t="str">
        <f>'CLASSLIST SYSTEM'!E51</f>
        <v>0</v>
      </c>
      <c r="M48" s="2" t="str">
        <f>SUM(C48:L48)</f>
        <v>0</v>
      </c>
      <c r="N48" s="2" t="str">
        <f>(M48/M$3)*100</f>
        <v>0</v>
      </c>
      <c r="O48" s="9" t="str">
        <f>(M48/M$3)*100</f>
        <v>0</v>
      </c>
    </row>
    <row r="49" spans="1:15">
      <c r="A49" s="15" t="str">
        <f>'CLASSLIST SYSTEM'!B52</f>
        <v>0</v>
      </c>
      <c r="B49" s="15" t="str">
        <f>'CLASSLIST SYSTEM'!E52</f>
        <v>0</v>
      </c>
      <c r="M49" s="2" t="str">
        <f>SUM(C49:L49)</f>
        <v>0</v>
      </c>
      <c r="N49" s="2" t="str">
        <f>(M49/M$3)*100</f>
        <v>0</v>
      </c>
      <c r="O49" s="9" t="str">
        <f>(M49/M$3)*100</f>
        <v>0</v>
      </c>
    </row>
    <row r="50" spans="1:15">
      <c r="A50" s="15" t="str">
        <f>'CLASSLIST SYSTEM'!B53</f>
        <v>0</v>
      </c>
      <c r="B50" s="15" t="str">
        <f>'CLASSLIST SYSTEM'!E53</f>
        <v>0</v>
      </c>
      <c r="M50" s="2" t="str">
        <f>SUM(C50:L50)</f>
        <v>0</v>
      </c>
      <c r="N50" s="2" t="str">
        <f>(M50/M$3)*100</f>
        <v>0</v>
      </c>
      <c r="O50" s="9" t="str">
        <f>(M50/M$3)*100</f>
        <v>0</v>
      </c>
    </row>
    <row r="51" spans="1:15">
      <c r="A51" s="15" t="str">
        <f>'CLASSLIST SYSTEM'!B54</f>
        <v>0</v>
      </c>
      <c r="B51" s="15" t="str">
        <f>'CLASSLIST SYSTEM'!E54</f>
        <v>0</v>
      </c>
      <c r="M51" s="2" t="str">
        <f>SUM(C51:L51)</f>
        <v>0</v>
      </c>
      <c r="N51" s="2" t="str">
        <f>(M51/M$3)*100</f>
        <v>0</v>
      </c>
      <c r="O51" s="9" t="str">
        <f>(M51/M$3)*100</f>
        <v>0</v>
      </c>
    </row>
    <row r="52" spans="1:15">
      <c r="A52" s="15" t="str">
        <f>'CLASSLIST SYSTEM'!B55</f>
        <v>0</v>
      </c>
      <c r="B52" s="15" t="str">
        <f>'CLASSLIST SYSTEM'!E55</f>
        <v>0</v>
      </c>
      <c r="M52" s="2" t="str">
        <f>SUM(C52:L52)</f>
        <v>0</v>
      </c>
      <c r="N52" s="2" t="str">
        <f>(M52/M$3)*100</f>
        <v>0</v>
      </c>
      <c r="O52" s="9" t="str">
        <f>(M52/M$3)*100</f>
        <v>0</v>
      </c>
    </row>
    <row r="53" spans="1:15">
      <c r="A53" s="15" t="str">
        <f>'CLASSLIST SYSTEM'!B56</f>
        <v>0</v>
      </c>
      <c r="B53" s="15" t="str">
        <f>'CLASSLIST SYSTEM'!E56</f>
        <v>0</v>
      </c>
      <c r="M53" s="2" t="str">
        <f>SUM(C53:L53)</f>
        <v>0</v>
      </c>
      <c r="N53" s="2" t="str">
        <f>(M53/M$3)*100</f>
        <v>0</v>
      </c>
      <c r="O53" s="9" t="str">
        <f>(M53/M$3)*100</f>
        <v>0</v>
      </c>
    </row>
    <row r="54" spans="1:15">
      <c r="A54" s="15" t="str">
        <f>'CLASSLIST SYSTEM'!B57</f>
        <v>0</v>
      </c>
      <c r="B54" s="15" t="str">
        <f>'CLASSLIST SYSTEM'!E57</f>
        <v>0</v>
      </c>
      <c r="M54" s="2" t="str">
        <f>SUM(C54:L54)</f>
        <v>0</v>
      </c>
      <c r="N54" s="2" t="str">
        <f>(M54/M$3)*100</f>
        <v>0</v>
      </c>
      <c r="O54" s="9" t="str">
        <f>(M54/M$3)*100</f>
        <v>0</v>
      </c>
    </row>
    <row r="55" spans="1:15">
      <c r="A55" s="15" t="str">
        <f>'CLASSLIST SYSTEM'!B58</f>
        <v>0</v>
      </c>
      <c r="B55" s="15" t="str">
        <f>'CLASSLIST SYSTEM'!E58</f>
        <v>0</v>
      </c>
      <c r="M55" s="2" t="str">
        <f>SUM(C55:L55)</f>
        <v>0</v>
      </c>
      <c r="N55" s="2" t="str">
        <f>(M55/M$3)*100</f>
        <v>0</v>
      </c>
      <c r="O55" s="9" t="str">
        <f>(M55/M$3)*100</f>
        <v>0</v>
      </c>
    </row>
    <row r="56" spans="1:15">
      <c r="A56" s="15" t="str">
        <f>'CLASSLIST SYSTEM'!B59</f>
        <v>0</v>
      </c>
      <c r="B56" s="15" t="str">
        <f>'CLASSLIST SYSTEM'!E59</f>
        <v>0</v>
      </c>
      <c r="M56" s="2" t="str">
        <f>SUM(C56:L56)</f>
        <v>0</v>
      </c>
      <c r="N56" s="2" t="str">
        <f>(M56/M$3)*100</f>
        <v>0</v>
      </c>
      <c r="O56" s="9" t="str">
        <f>(M56/M$3)*100</f>
        <v>0</v>
      </c>
    </row>
    <row r="57" spans="1:15">
      <c r="A57" s="15" t="str">
        <f>'CLASSLIST SYSTEM'!B60</f>
        <v>0</v>
      </c>
      <c r="B57" s="15" t="str">
        <f>'CLASSLIST SYSTEM'!E60</f>
        <v>0</v>
      </c>
      <c r="M57" s="2" t="str">
        <f>SUM(C57:L57)</f>
        <v>0</v>
      </c>
      <c r="N57" s="2" t="str">
        <f>(M57/M$3)*100</f>
        <v>0</v>
      </c>
      <c r="O57" s="9" t="str">
        <f>(M57/M$3)*100</f>
        <v>0</v>
      </c>
    </row>
    <row r="58" spans="1:15">
      <c r="A58" s="15" t="str">
        <f>'CLASSLIST SYSTEM'!B61</f>
        <v>0</v>
      </c>
      <c r="B58" s="15" t="str">
        <f>'CLASSLIST SYSTEM'!E61</f>
        <v>0</v>
      </c>
      <c r="M58" s="2" t="str">
        <f>SUM(C58:L58)</f>
        <v>0</v>
      </c>
      <c r="N58" s="2" t="str">
        <f>(M58/M$3)*100</f>
        <v>0</v>
      </c>
      <c r="O58" s="9" t="str">
        <f>(M58/M$3)*100</f>
        <v>0</v>
      </c>
    </row>
    <row r="59" spans="1:15">
      <c r="A59" s="15" t="str">
        <f>'CLASSLIST SYSTEM'!B62</f>
        <v>0</v>
      </c>
      <c r="B59" s="15" t="str">
        <f>'CLASSLIST SYSTEM'!E62</f>
        <v>0</v>
      </c>
      <c r="M59" s="2" t="str">
        <f>SUM(C59:L59)</f>
        <v>0</v>
      </c>
      <c r="N59" s="2" t="str">
        <f>(M59/M$3)*100</f>
        <v>0</v>
      </c>
      <c r="O59" s="9" t="str">
        <f>(M59/M$3)*100</f>
        <v>0</v>
      </c>
    </row>
    <row r="60" spans="1:15">
      <c r="A60" s="15" t="str">
        <f>'CLASSLIST SYSTEM'!B63</f>
        <v>0</v>
      </c>
      <c r="B60" s="15" t="str">
        <f>'CLASSLIST SYSTEM'!E63</f>
        <v>0</v>
      </c>
      <c r="M60" s="2" t="str">
        <f>SUM(C60:L60)</f>
        <v>0</v>
      </c>
      <c r="N60" s="2" t="str">
        <f>(M60/M$3)*100</f>
        <v>0</v>
      </c>
      <c r="O60" s="9" t="str">
        <f>(M60/M$3)*100</f>
        <v>0</v>
      </c>
    </row>
    <row r="61" spans="1:15">
      <c r="A61" s="15" t="str">
        <f>'CLASSLIST SYSTEM'!B64</f>
        <v>0</v>
      </c>
      <c r="B61" s="15" t="str">
        <f>'CLASSLIST SYSTEM'!E64</f>
        <v>0</v>
      </c>
      <c r="M61" s="2" t="str">
        <f>SUM(C61:L61)</f>
        <v>0</v>
      </c>
      <c r="N61" s="2" t="str">
        <f>(M61/M$3)*100</f>
        <v>0</v>
      </c>
      <c r="O61" s="9" t="str">
        <f>(M61/M$3)*100</f>
        <v>0</v>
      </c>
    </row>
    <row r="62" spans="1:15">
      <c r="A62" s="15" t="str">
        <f>'CLASSLIST SYSTEM'!B65</f>
        <v>0</v>
      </c>
      <c r="B62" s="15" t="str">
        <f>'CLASSLIST SYSTEM'!E65</f>
        <v>0</v>
      </c>
      <c r="M62" s="2" t="str">
        <f>SUM(C62:L62)</f>
        <v>0</v>
      </c>
      <c r="N62" s="2" t="str">
        <f>(M62/M$3)*100</f>
        <v>0</v>
      </c>
      <c r="O62" s="9" t="str">
        <f>(M62/M$3)*100</f>
        <v>0</v>
      </c>
    </row>
    <row r="63" spans="1:15">
      <c r="A63" s="15" t="str">
        <f>'CLASSLIST SYSTEM'!B66</f>
        <v>0</v>
      </c>
      <c r="B63" s="15" t="str">
        <f>'CLASSLIST SYSTEM'!E66</f>
        <v>0</v>
      </c>
      <c r="M63" s="2" t="str">
        <f>SUM(C63:L63)</f>
        <v>0</v>
      </c>
      <c r="N63" s="2" t="str">
        <f>(M63/M$3)*100</f>
        <v>0</v>
      </c>
      <c r="O63" s="9" t="str">
        <f>(M63/M$3)*100</f>
        <v>0</v>
      </c>
    </row>
    <row r="64" spans="1:15">
      <c r="A64" s="15" t="str">
        <f>'CLASSLIST SYSTEM'!B67</f>
        <v>0</v>
      </c>
      <c r="B64" s="15" t="str">
        <f>'CLASSLIST SYSTEM'!E67</f>
        <v>0</v>
      </c>
      <c r="M64" s="2" t="str">
        <f>SUM(C64:L64)</f>
        <v>0</v>
      </c>
      <c r="N64" s="2" t="str">
        <f>(M64/M$3)*100</f>
        <v>0</v>
      </c>
      <c r="O64" s="9" t="str">
        <f>(M64/M$3)*100</f>
        <v>0</v>
      </c>
    </row>
    <row r="65" spans="1:15">
      <c r="A65" s="15" t="str">
        <f>'CLASSLIST SYSTEM'!B68</f>
        <v>0</v>
      </c>
      <c r="B65" s="15" t="str">
        <f>'CLASSLIST SYSTEM'!E68</f>
        <v>0</v>
      </c>
      <c r="M65" s="2" t="str">
        <f>SUM(C65:L65)</f>
        <v>0</v>
      </c>
      <c r="N65" s="2" t="str">
        <f>(M65/M$3)*100</f>
        <v>0</v>
      </c>
      <c r="O65" s="9" t="str">
        <f>(M65/M$3)*100</f>
        <v>0</v>
      </c>
    </row>
    <row r="66" spans="1:15">
      <c r="A66" s="15" t="str">
        <f>'CLASSLIST SYSTEM'!B69</f>
        <v>0</v>
      </c>
      <c r="B66" s="15" t="str">
        <f>'CLASSLIST SYSTEM'!E69</f>
        <v>0</v>
      </c>
      <c r="M66" s="2" t="str">
        <f>SUM(C66:L66)</f>
        <v>0</v>
      </c>
      <c r="N66" s="2" t="str">
        <f>(M66/M$3)*100</f>
        <v>0</v>
      </c>
      <c r="O66" s="9" t="str">
        <f>(M66/M$3)*100</f>
        <v>0</v>
      </c>
    </row>
    <row r="67" spans="1:15">
      <c r="A67" s="15" t="str">
        <f>'CLASSLIST SYSTEM'!B70</f>
        <v>0</v>
      </c>
      <c r="B67" s="15" t="str">
        <f>'CLASSLIST SYSTEM'!E70</f>
        <v>0</v>
      </c>
      <c r="M67" s="2" t="str">
        <f>SUM(C67:L67)</f>
        <v>0</v>
      </c>
      <c r="N67" s="2" t="str">
        <f>(M67/M$3)*100</f>
        <v>0</v>
      </c>
      <c r="O67" s="9" t="str">
        <f>(M67/M$3)*100</f>
        <v>0</v>
      </c>
    </row>
    <row r="68" spans="1:15">
      <c r="A68" s="15" t="str">
        <f>'CLASSLIST SYSTEM'!B71</f>
        <v>0</v>
      </c>
      <c r="B68" s="15" t="str">
        <f>'CLASSLIST SYSTEM'!E71</f>
        <v>0</v>
      </c>
      <c r="M68" s="2" t="str">
        <f>SUM(C68:L68)</f>
        <v>0</v>
      </c>
      <c r="N68" s="2" t="str">
        <f>(M68/M$3)*100</f>
        <v>0</v>
      </c>
      <c r="O68" s="9" t="str">
        <f>(M68/M$3)*100</f>
        <v>0</v>
      </c>
    </row>
    <row r="69" spans="1:15">
      <c r="A69" s="15" t="str">
        <f>'CLASSLIST SYSTEM'!B72</f>
        <v>0</v>
      </c>
      <c r="B69" s="15" t="str">
        <f>'CLASSLIST SYSTEM'!E72</f>
        <v>0</v>
      </c>
      <c r="M69" s="2" t="str">
        <f>SUM(C69:L69)</f>
        <v>0</v>
      </c>
      <c r="N69" s="2" t="str">
        <f>(M69/M$3)*100</f>
        <v>0</v>
      </c>
      <c r="O69" s="9" t="str">
        <f>(M69/M$3)*100</f>
        <v>0</v>
      </c>
    </row>
    <row r="70" spans="1:15">
      <c r="A70" s="15" t="str">
        <f>'CLASSLIST SYSTEM'!B73</f>
        <v>0</v>
      </c>
      <c r="B70" s="15" t="str">
        <f>'CLASSLIST SYSTEM'!E73</f>
        <v>0</v>
      </c>
      <c r="M70" s="2" t="str">
        <f>SUM(C70:L70)</f>
        <v>0</v>
      </c>
      <c r="N70" s="2" t="str">
        <f>(M70/M$3)*100</f>
        <v>0</v>
      </c>
      <c r="O70" s="9" t="str">
        <f>(M70/M$3)*100</f>
        <v>0</v>
      </c>
    </row>
    <row r="71" spans="1:15">
      <c r="A71" s="15" t="str">
        <f>'CLASSLIST SYSTEM'!B74</f>
        <v>0</v>
      </c>
      <c r="B71" s="15" t="str">
        <f>'CLASSLIST SYSTEM'!E74</f>
        <v>0</v>
      </c>
      <c r="M71" s="2" t="str">
        <f>SUM(C71:L71)</f>
        <v>0</v>
      </c>
      <c r="N71" s="2" t="str">
        <f>(M71/M$3)*100</f>
        <v>0</v>
      </c>
      <c r="O71" s="9" t="str">
        <f>(M71/M$3)*100</f>
        <v>0</v>
      </c>
    </row>
    <row r="72" spans="1:15">
      <c r="A72" s="15" t="str">
        <f>'CLASSLIST SYSTEM'!B75</f>
        <v>0</v>
      </c>
      <c r="B72" s="15" t="str">
        <f>'CLASSLIST SYSTEM'!E75</f>
        <v>0</v>
      </c>
      <c r="M72" s="2" t="str">
        <f>SUM(C72:L72)</f>
        <v>0</v>
      </c>
      <c r="N72" s="2" t="str">
        <f>(M72/M$3)*100</f>
        <v>0</v>
      </c>
      <c r="O72" s="9" t="str">
        <f>(M72/M$3)*100</f>
        <v>0</v>
      </c>
    </row>
    <row r="73" spans="1:15">
      <c r="A73" s="15" t="str">
        <f>'CLASSLIST SYSTEM'!B76</f>
        <v>0</v>
      </c>
      <c r="B73" s="15" t="str">
        <f>'CLASSLIST SYSTEM'!E76</f>
        <v>0</v>
      </c>
      <c r="M73" s="2" t="str">
        <f>SUM(C73:L73)</f>
        <v>0</v>
      </c>
      <c r="N73" s="2" t="str">
        <f>(M73/M$3)*100</f>
        <v>0</v>
      </c>
      <c r="O73" s="9" t="str">
        <f>(M73/M$3)*100</f>
        <v>0</v>
      </c>
    </row>
    <row r="74" spans="1:15">
      <c r="A74" s="15" t="str">
        <f>'CLASSLIST SYSTEM'!B77</f>
        <v>0</v>
      </c>
      <c r="B74" s="15" t="str">
        <f>'CLASSLIST SYSTEM'!E77</f>
        <v>0</v>
      </c>
      <c r="M74" s="2" t="str">
        <f>SUM(C74:L74)</f>
        <v>0</v>
      </c>
      <c r="N74" s="2" t="str">
        <f>(M74/M$3)*100</f>
        <v>0</v>
      </c>
      <c r="O74" s="9" t="str">
        <f>(M74/M$3)*100</f>
        <v>0</v>
      </c>
    </row>
    <row r="75" spans="1:15">
      <c r="A75" s="15" t="str">
        <f>'CLASSLIST SYSTEM'!B78</f>
        <v>0</v>
      </c>
      <c r="B75" s="15" t="str">
        <f>'CLASSLIST SYSTEM'!E78</f>
        <v>0</v>
      </c>
      <c r="M75" s="2" t="str">
        <f>SUM(C75:L75)</f>
        <v>0</v>
      </c>
      <c r="N75" s="2" t="str">
        <f>(M75/M$3)*100</f>
        <v>0</v>
      </c>
      <c r="O75" s="9" t="str">
        <f>(M75/M$3)*100</f>
        <v>0</v>
      </c>
    </row>
    <row r="76" spans="1:15">
      <c r="A76" s="15" t="str">
        <f>'CLASSLIST SYSTEM'!B79</f>
        <v>0</v>
      </c>
      <c r="B76" s="15" t="str">
        <f>'CLASSLIST SYSTEM'!E79</f>
        <v>0</v>
      </c>
      <c r="M76" s="2" t="str">
        <f>SUM(C76:L76)</f>
        <v>0</v>
      </c>
      <c r="N76" s="2" t="str">
        <f>(M76/M$3)*100</f>
        <v>0</v>
      </c>
      <c r="O76" s="9" t="str">
        <f>(M76/M$3)*100</f>
        <v>0</v>
      </c>
    </row>
    <row r="77" spans="1:15">
      <c r="A77" s="15" t="str">
        <f>'CLASSLIST SYSTEM'!B80</f>
        <v>0</v>
      </c>
      <c r="B77" s="15" t="str">
        <f>'CLASSLIST SYSTEM'!E80</f>
        <v>0</v>
      </c>
      <c r="M77" s="2" t="str">
        <f>SUM(C77:L77)</f>
        <v>0</v>
      </c>
      <c r="N77" s="2" t="str">
        <f>(M77/M$3)*100</f>
        <v>0</v>
      </c>
      <c r="O77" s="9" t="str">
        <f>(M77/M$3)*100</f>
        <v>0</v>
      </c>
    </row>
    <row r="78" spans="1:15">
      <c r="A78" s="15" t="str">
        <f>'CLASSLIST SYSTEM'!B81</f>
        <v>0</v>
      </c>
      <c r="B78" s="15" t="str">
        <f>'CLASSLIST SYSTEM'!E81</f>
        <v>0</v>
      </c>
      <c r="M78" s="2" t="str">
        <f>SUM(C78:L78)</f>
        <v>0</v>
      </c>
      <c r="N78" s="2" t="str">
        <f>(M78/M$3)*100</f>
        <v>0</v>
      </c>
      <c r="O78" s="9" t="str">
        <f>(M78/M$3)*100</f>
        <v>0</v>
      </c>
    </row>
    <row r="79" spans="1:15">
      <c r="A79" s="15" t="str">
        <f>'CLASSLIST SYSTEM'!B82</f>
        <v>0</v>
      </c>
      <c r="B79" s="15" t="str">
        <f>'CLASSLIST SYSTEM'!E82</f>
        <v>0</v>
      </c>
      <c r="M79" s="2" t="str">
        <f>SUM(C79:L79)</f>
        <v>0</v>
      </c>
      <c r="N79" s="2" t="str">
        <f>(M79/M$3)*100</f>
        <v>0</v>
      </c>
      <c r="O79" s="9" t="str">
        <f>(M79/M$3)*100</f>
        <v>0</v>
      </c>
    </row>
    <row r="80" spans="1:15">
      <c r="A80" s="15" t="str">
        <f>'CLASSLIST SYSTEM'!B83</f>
        <v>0</v>
      </c>
      <c r="B80" s="15" t="str">
        <f>'CLASSLIST SYSTEM'!E83</f>
        <v>0</v>
      </c>
      <c r="M80" s="2" t="str">
        <f>SUM(C80:L80)</f>
        <v>0</v>
      </c>
      <c r="N80" s="2" t="str">
        <f>(M80/M$3)*100</f>
        <v>0</v>
      </c>
      <c r="O80" s="9" t="str">
        <f>(M80/M$3)*100</f>
        <v>0</v>
      </c>
    </row>
    <row r="81" spans="1:15">
      <c r="A81" s="15" t="str">
        <f>'CLASSLIST SYSTEM'!B84</f>
        <v>0</v>
      </c>
      <c r="B81" s="15" t="str">
        <f>'CLASSLIST SYSTEM'!E84</f>
        <v>0</v>
      </c>
      <c r="M81" s="2" t="str">
        <f>SUM(C81:L81)</f>
        <v>0</v>
      </c>
      <c r="N81" s="2" t="str">
        <f>(M81/M$3)*100</f>
        <v>0</v>
      </c>
      <c r="O81" s="9" t="str">
        <f>(M81/M$3)*100</f>
        <v>0</v>
      </c>
    </row>
    <row r="82" spans="1:15">
      <c r="A82" s="15" t="str">
        <f>'CLASSLIST SYSTEM'!B85</f>
        <v>0</v>
      </c>
      <c r="B82" s="15" t="str">
        <f>'CLASSLIST SYSTEM'!E85</f>
        <v>0</v>
      </c>
      <c r="M82" s="2" t="str">
        <f>SUM(C82:L82)</f>
        <v>0</v>
      </c>
      <c r="N82" s="2" t="str">
        <f>(M82/M$3)*100</f>
        <v>0</v>
      </c>
      <c r="O82" s="9" t="str">
        <f>(M82/M$3)*100</f>
        <v>0</v>
      </c>
    </row>
    <row r="83" spans="1:15">
      <c r="A83" s="15" t="str">
        <f>'CLASSLIST SYSTEM'!B86</f>
        <v>0</v>
      </c>
      <c r="B83" s="15" t="str">
        <f>'CLASSLIST SYSTEM'!E86</f>
        <v>0</v>
      </c>
      <c r="M83" s="2" t="str">
        <f>SUM(C83:L83)</f>
        <v>0</v>
      </c>
      <c r="N83" s="2" t="str">
        <f>(M83/M$3)*100</f>
        <v>0</v>
      </c>
      <c r="O83" s="9" t="str">
        <f>(M83/M$3)*100</f>
        <v>0</v>
      </c>
    </row>
    <row r="84" spans="1:15">
      <c r="A84" s="15" t="str">
        <f>'CLASSLIST SYSTEM'!B87</f>
        <v>0</v>
      </c>
      <c r="B84" s="15" t="str">
        <f>'CLASSLIST SYSTEM'!E87</f>
        <v>0</v>
      </c>
      <c r="M84" s="2" t="str">
        <f>SUM(C84:L84)</f>
        <v>0</v>
      </c>
      <c r="N84" s="2" t="str">
        <f>(M84/M$3)*100</f>
        <v>0</v>
      </c>
      <c r="O84" s="9" t="str">
        <f>(M84/M$3)*100</f>
        <v>0</v>
      </c>
    </row>
    <row r="85" spans="1:15">
      <c r="A85" s="15" t="str">
        <f>'CLASSLIST SYSTEM'!B88</f>
        <v>0</v>
      </c>
      <c r="B85" s="15" t="str">
        <f>'CLASSLIST SYSTEM'!E88</f>
        <v>0</v>
      </c>
      <c r="M85" s="2" t="str">
        <f>SUM(C85:L85)</f>
        <v>0</v>
      </c>
      <c r="N85" s="2" t="str">
        <f>(M85/M$3)*100</f>
        <v>0</v>
      </c>
      <c r="O85" s="9" t="str">
        <f>(M85/M$3)*100</f>
        <v>0</v>
      </c>
    </row>
    <row r="86" spans="1:15">
      <c r="A86" s="15" t="str">
        <f>'CLASSLIST SYSTEM'!B89</f>
        <v>0</v>
      </c>
      <c r="B86" s="15" t="str">
        <f>'CLASSLIST SYSTEM'!E89</f>
        <v>0</v>
      </c>
      <c r="M86" s="2" t="str">
        <f>SUM(C86:L86)</f>
        <v>0</v>
      </c>
      <c r="N86" s="2" t="str">
        <f>(M86/M$3)*100</f>
        <v>0</v>
      </c>
      <c r="O86" s="9" t="str">
        <f>(M86/M$3)*100</f>
        <v>0</v>
      </c>
    </row>
    <row r="87" spans="1:15">
      <c r="A87" s="15" t="str">
        <f>'CLASSLIST SYSTEM'!B90</f>
        <v>0</v>
      </c>
      <c r="B87" s="15" t="str">
        <f>'CLASSLIST SYSTEM'!E90</f>
        <v>0</v>
      </c>
      <c r="M87" s="2" t="str">
        <f>SUM(C87:L87)</f>
        <v>0</v>
      </c>
      <c r="N87" s="2" t="str">
        <f>(M87/M$3)*100</f>
        <v>0</v>
      </c>
      <c r="O87" s="9" t="str">
        <f>(M87/M$3)*100</f>
        <v>0</v>
      </c>
    </row>
    <row r="88" spans="1:15">
      <c r="A88" s="15" t="str">
        <f>'CLASSLIST SYSTEM'!B91</f>
        <v>0</v>
      </c>
      <c r="B88" s="15" t="str">
        <f>'CLASSLIST SYSTEM'!E91</f>
        <v>0</v>
      </c>
      <c r="M88" s="2" t="str">
        <f>SUM(C88:L88)</f>
        <v>0</v>
      </c>
      <c r="N88" s="2" t="str">
        <f>(M88/M$3)*100</f>
        <v>0</v>
      </c>
      <c r="O88" s="9" t="str">
        <f>(M88/M$3)*100</f>
        <v>0</v>
      </c>
    </row>
    <row r="89" spans="1:15">
      <c r="A89" s="15" t="str">
        <f>'CLASSLIST SYSTEM'!B92</f>
        <v>0</v>
      </c>
      <c r="B89" s="15" t="str">
        <f>'CLASSLIST SYSTEM'!E92</f>
        <v>0</v>
      </c>
      <c r="M89" s="2" t="str">
        <f>SUM(C89:L89)</f>
        <v>0</v>
      </c>
      <c r="N89" s="2" t="str">
        <f>(M89/M$3)*100</f>
        <v>0</v>
      </c>
      <c r="O89" s="9" t="str">
        <f>(M89/M$3)*100</f>
        <v>0</v>
      </c>
    </row>
    <row r="90" spans="1:15">
      <c r="A90" s="15" t="str">
        <f>'CLASSLIST SYSTEM'!B93</f>
        <v>0</v>
      </c>
      <c r="B90" s="15" t="str">
        <f>'CLASSLIST SYSTEM'!E93</f>
        <v>0</v>
      </c>
      <c r="M90" s="2" t="str">
        <f>SUM(C90:L90)</f>
        <v>0</v>
      </c>
      <c r="N90" s="2" t="str">
        <f>(M90/M$3)*100</f>
        <v>0</v>
      </c>
      <c r="O90" s="9" t="str">
        <f>(M90/M$3)*100</f>
        <v>0</v>
      </c>
    </row>
    <row r="91" spans="1:15">
      <c r="A91" s="15" t="str">
        <f>'CLASSLIST SYSTEM'!B94</f>
        <v>0</v>
      </c>
      <c r="B91" s="15" t="str">
        <f>'CLASSLIST SYSTEM'!E94</f>
        <v>0</v>
      </c>
      <c r="M91" s="2" t="str">
        <f>SUM(C91:L91)</f>
        <v>0</v>
      </c>
      <c r="N91" s="2" t="str">
        <f>(M91/M$3)*100</f>
        <v>0</v>
      </c>
      <c r="O91" s="9" t="str">
        <f>(M91/M$3)*100</f>
        <v>0</v>
      </c>
    </row>
    <row r="92" spans="1:15">
      <c r="A92" s="15" t="str">
        <f>'CLASSLIST SYSTEM'!B95</f>
        <v>0</v>
      </c>
      <c r="B92" s="15" t="str">
        <f>'CLASSLIST SYSTEM'!E95</f>
        <v>0</v>
      </c>
      <c r="M92" s="2" t="str">
        <f>SUM(C92:L92)</f>
        <v>0</v>
      </c>
      <c r="N92" s="2" t="str">
        <f>(M92/M$3)*100</f>
        <v>0</v>
      </c>
      <c r="O92" s="9" t="str">
        <f>(M92/M$3)*100</f>
        <v>0</v>
      </c>
    </row>
    <row r="93" spans="1:15">
      <c r="A93" s="15" t="str">
        <f>'CLASSLIST SYSTEM'!B96</f>
        <v>0</v>
      </c>
      <c r="B93" s="15" t="str">
        <f>'CLASSLIST SYSTEM'!E96</f>
        <v>0</v>
      </c>
      <c r="M93" s="2" t="str">
        <f>SUM(C93:L93)</f>
        <v>0</v>
      </c>
      <c r="N93" s="2" t="str">
        <f>(M93/M$3)*100</f>
        <v>0</v>
      </c>
      <c r="O93" s="9" t="str">
        <f>(M93/M$3)*100</f>
        <v>0</v>
      </c>
    </row>
    <row r="94" spans="1:15">
      <c r="A94" s="15" t="str">
        <f>'CLASSLIST SYSTEM'!B97</f>
        <v>0</v>
      </c>
      <c r="B94" s="15" t="str">
        <f>'CLASSLIST SYSTEM'!E97</f>
        <v>0</v>
      </c>
      <c r="M94" s="2" t="str">
        <f>SUM(C94:L94)</f>
        <v>0</v>
      </c>
      <c r="N94" s="2" t="str">
        <f>(M94/M$3)*100</f>
        <v>0</v>
      </c>
      <c r="O94" s="9" t="str">
        <f>(M94/M$3)*100</f>
        <v>0</v>
      </c>
    </row>
    <row r="95" spans="1:15">
      <c r="A95" s="15" t="str">
        <f>'CLASSLIST SYSTEM'!B98</f>
        <v>0</v>
      </c>
      <c r="B95" s="15" t="str">
        <f>'CLASSLIST SYSTEM'!E98</f>
        <v>0</v>
      </c>
      <c r="M95" s="2" t="str">
        <f>SUM(C95:L95)</f>
        <v>0</v>
      </c>
      <c r="N95" s="2" t="str">
        <f>(M95/M$3)*100</f>
        <v>0</v>
      </c>
      <c r="O95" s="9" t="str">
        <f>(M95/M$3)*100</f>
        <v>0</v>
      </c>
    </row>
    <row r="96" spans="1:15">
      <c r="A96" s="15" t="str">
        <f>'CLASSLIST SYSTEM'!B99</f>
        <v>0</v>
      </c>
      <c r="B96" s="15" t="str">
        <f>'CLASSLIST SYSTEM'!E99</f>
        <v>0</v>
      </c>
      <c r="M96" s="2" t="str">
        <f>SUM(C96:L96)</f>
        <v>0</v>
      </c>
      <c r="N96" s="2" t="str">
        <f>(M96/M$3)*100</f>
        <v>0</v>
      </c>
      <c r="O96" s="9" t="str">
        <f>(M96/M$3)*100</f>
        <v>0</v>
      </c>
    </row>
    <row r="97" spans="1:15">
      <c r="A97" s="15" t="str">
        <f>'CLASSLIST SYSTEM'!B100</f>
        <v>0</v>
      </c>
      <c r="B97" s="15" t="str">
        <f>'CLASSLIST SYSTEM'!E100</f>
        <v>0</v>
      </c>
      <c r="M97" s="2" t="str">
        <f>SUM(C97:L97)</f>
        <v>0</v>
      </c>
      <c r="N97" s="2" t="str">
        <f>(M97/M$3)*100</f>
        <v>0</v>
      </c>
      <c r="O97" s="9" t="str">
        <f>(M97/M$3)*100</f>
        <v>0</v>
      </c>
    </row>
    <row r="98" spans="1:15">
      <c r="A98" s="15" t="str">
        <f>'CLASSLIST SYSTEM'!B101</f>
        <v>0</v>
      </c>
      <c r="B98" s="15" t="str">
        <f>'CLASSLIST SYSTEM'!E101</f>
        <v>0</v>
      </c>
      <c r="M98" s="2" t="str">
        <f>SUM(C98:L98)</f>
        <v>0</v>
      </c>
      <c r="N98" s="2" t="str">
        <f>(M98/M$3)*100</f>
        <v>0</v>
      </c>
      <c r="O98" s="9" t="str">
        <f>(M98/M$3)*100</f>
        <v>0</v>
      </c>
    </row>
    <row r="99" spans="1:15">
      <c r="A99" s="15" t="str">
        <f>'CLASSLIST SYSTEM'!B102</f>
        <v>0</v>
      </c>
      <c r="B99" s="15" t="str">
        <f>'CLASSLIST SYSTEM'!E102</f>
        <v>0</v>
      </c>
      <c r="M99" s="2" t="str">
        <f>SUM(C99:L99)</f>
        <v>0</v>
      </c>
      <c r="N99" s="2" t="str">
        <f>(M99/M$3)*100</f>
        <v>0</v>
      </c>
      <c r="O99" s="9" t="str">
        <f>(M99/M$3)*100</f>
        <v>0</v>
      </c>
    </row>
    <row r="100" spans="1:15">
      <c r="A100" s="15" t="str">
        <f>'CLASSLIST SYSTEM'!B103</f>
        <v>0</v>
      </c>
      <c r="B100" s="15" t="str">
        <f>'CLASSLIST SYSTEM'!E103</f>
        <v>0</v>
      </c>
      <c r="M100" s="2" t="str">
        <f>SUM(C100:L100)</f>
        <v>0</v>
      </c>
      <c r="N100" s="2" t="str">
        <f>(M100/M$3)*100</f>
        <v>0</v>
      </c>
      <c r="O100" s="9" t="str">
        <f>(M100/M$3)*100</f>
        <v>0</v>
      </c>
    </row>
    <row r="101" spans="1:15">
      <c r="A101" s="15" t="str">
        <f>'CLASSLIST SYSTEM'!B104</f>
        <v>0</v>
      </c>
      <c r="B101" s="15" t="str">
        <f>'CLASSLIST SYSTEM'!E104</f>
        <v>0</v>
      </c>
      <c r="M101" s="2" t="str">
        <f>SUM(C101:L101)</f>
        <v>0</v>
      </c>
      <c r="N101" s="2" t="str">
        <f>(M101/M$3)*100</f>
        <v>0</v>
      </c>
      <c r="O101" s="9" t="str">
        <f>(M101/M$3)*100</f>
        <v>0</v>
      </c>
    </row>
    <row r="102" spans="1:15">
      <c r="A102" s="15" t="str">
        <f>'CLASSLIST SYSTEM'!B105</f>
        <v>0</v>
      </c>
      <c r="B102" s="15" t="str">
        <f>'CLASSLIST SYSTEM'!E105</f>
        <v>0</v>
      </c>
      <c r="M102" s="2" t="str">
        <f>SUM(C102:L102)</f>
        <v>0</v>
      </c>
      <c r="N102" s="2" t="str">
        <f>(M102/M$3)*100</f>
        <v>0</v>
      </c>
      <c r="O102" s="9" t="str">
        <f>(M102/M$3)*100</f>
        <v>0</v>
      </c>
    </row>
    <row r="103" spans="1:15">
      <c r="A103" s="15" t="str">
        <f>'CLASSLIST SYSTEM'!B106</f>
        <v>0</v>
      </c>
      <c r="B103" s="15" t="str">
        <f>'CLASSLIST SYSTEM'!E106</f>
        <v>0</v>
      </c>
      <c r="M103" s="2" t="str">
        <f>SUM(C103:L103)</f>
        <v>0</v>
      </c>
      <c r="N103" s="2" t="str">
        <f>(M103/M$3)*100</f>
        <v>0</v>
      </c>
      <c r="O103" s="9" t="str">
        <f>(M103/M$3)*100</f>
        <v>0</v>
      </c>
    </row>
    <row r="104" spans="1:15">
      <c r="A104" s="15" t="str">
        <f>'CLASSLIST SYSTEM'!B107</f>
        <v>0</v>
      </c>
      <c r="B104" s="15" t="str">
        <f>'CLASSLIST SYSTEM'!E107</f>
        <v>0</v>
      </c>
      <c r="M104" s="2" t="str">
        <f>SUM(C104:L104)</f>
        <v>0</v>
      </c>
      <c r="N104" s="2" t="str">
        <f>(M104/M$3)*100</f>
        <v>0</v>
      </c>
      <c r="O104" s="9" t="str">
        <f>(M104/M$3)*100</f>
        <v>0</v>
      </c>
    </row>
    <row r="105" spans="1:15">
      <c r="A105" s="15" t="str">
        <f>'CLASSLIST SYSTEM'!B108</f>
        <v>0</v>
      </c>
      <c r="B105" s="15" t="str">
        <f>'CLASSLIST SYSTEM'!E108</f>
        <v>0</v>
      </c>
      <c r="M105" s="2" t="str">
        <f>SUM(C105:L105)</f>
        <v>0</v>
      </c>
      <c r="N105" s="2" t="str">
        <f>(M105/M$3)*100</f>
        <v>0</v>
      </c>
      <c r="O105" s="9" t="str">
        <f>(M105/M$3)*100</f>
        <v>0</v>
      </c>
    </row>
    <row r="106" spans="1:15">
      <c r="A106" s="15" t="str">
        <f>'CLASSLIST SYSTEM'!B109</f>
        <v>0</v>
      </c>
      <c r="B106" s="15" t="str">
        <f>'CLASSLIST SYSTEM'!E109</f>
        <v>0</v>
      </c>
      <c r="M106" s="2" t="str">
        <f>SUM(C106:L106)</f>
        <v>0</v>
      </c>
      <c r="N106" s="2" t="str">
        <f>(M106/M$3)*100</f>
        <v>0</v>
      </c>
      <c r="O106" s="9" t="str">
        <f>(M106/M$3)*100</f>
        <v>0</v>
      </c>
    </row>
    <row r="107" spans="1:15">
      <c r="A107" s="15" t="str">
        <f>'CLASSLIST SYSTEM'!B110</f>
        <v>0</v>
      </c>
      <c r="B107" s="15" t="str">
        <f>'CLASSLIST SYSTEM'!E110</f>
        <v>0</v>
      </c>
      <c r="M107" s="2" t="str">
        <f>SUM(C107:L107)</f>
        <v>0</v>
      </c>
      <c r="N107" s="2" t="str">
        <f>(M107/M$3)*100</f>
        <v>0</v>
      </c>
      <c r="O107" s="9" t="str">
        <f>(M107/M$3)*100</f>
        <v>0</v>
      </c>
    </row>
    <row r="108" spans="1:15">
      <c r="A108" s="15" t="str">
        <f>'CLASSLIST SYSTEM'!B111</f>
        <v>0</v>
      </c>
      <c r="B108" s="15" t="str">
        <f>'CLASSLIST SYSTEM'!E111</f>
        <v>0</v>
      </c>
      <c r="M108" s="2" t="str">
        <f>SUM(C108:L108)</f>
        <v>0</v>
      </c>
      <c r="N108" s="2" t="str">
        <f>(M108/M$3)*100</f>
        <v>0</v>
      </c>
      <c r="O108" s="9" t="str">
        <f>(M108/M$3)*100</f>
        <v>0</v>
      </c>
    </row>
    <row r="109" spans="1:15">
      <c r="A109" s="15" t="str">
        <f>'CLASSLIST SYSTEM'!B112</f>
        <v>0</v>
      </c>
      <c r="B109" s="15" t="str">
        <f>'CLASSLIST SYSTEM'!E112</f>
        <v>0</v>
      </c>
      <c r="M109" s="2" t="str">
        <f>SUM(C109:L109)</f>
        <v>0</v>
      </c>
      <c r="N109" s="2" t="str">
        <f>(M109/M$3)*100</f>
        <v>0</v>
      </c>
      <c r="O109" s="9" t="str">
        <f>(M109/M$3)*100</f>
        <v>0</v>
      </c>
    </row>
    <row r="110" spans="1:15">
      <c r="A110" s="15" t="str">
        <f>'CLASSLIST SYSTEM'!B113</f>
        <v>0</v>
      </c>
      <c r="B110" s="15" t="str">
        <f>'CLASSLIST SYSTEM'!E113</f>
        <v>0</v>
      </c>
      <c r="M110" s="2" t="str">
        <f>SUM(C110:L110)</f>
        <v>0</v>
      </c>
      <c r="N110" s="2" t="str">
        <f>(M110/M$3)*100</f>
        <v>0</v>
      </c>
      <c r="O110" s="9" t="str">
        <f>(M110/M$3)*100</f>
        <v>0</v>
      </c>
    </row>
    <row r="111" spans="1:15">
      <c r="A111" s="15" t="str">
        <f>'CLASSLIST SYSTEM'!B114</f>
        <v>0</v>
      </c>
      <c r="B111" s="15" t="str">
        <f>'CLASSLIST SYSTEM'!E114</f>
        <v>0</v>
      </c>
      <c r="M111" s="2" t="str">
        <f>SUM(C111:L111)</f>
        <v>0</v>
      </c>
      <c r="N111" s="2" t="str">
        <f>(M111/M$3)*100</f>
        <v>0</v>
      </c>
      <c r="O111" s="9" t="str">
        <f>(M111/M$3)*100</f>
        <v>0</v>
      </c>
    </row>
    <row r="112" spans="1:15">
      <c r="A112" s="15" t="str">
        <f>'CLASSLIST SYSTEM'!B115</f>
        <v>0</v>
      </c>
      <c r="B112" s="15" t="str">
        <f>'CLASSLIST SYSTEM'!E115</f>
        <v>0</v>
      </c>
      <c r="M112" s="2" t="str">
        <f>SUM(C112:L112)</f>
        <v>0</v>
      </c>
      <c r="N112" s="2" t="str">
        <f>(M112/M$3)*100</f>
        <v>0</v>
      </c>
      <c r="O112" s="9" t="str">
        <f>(M112/M$3)*100</f>
        <v>0</v>
      </c>
    </row>
    <row r="113" spans="1:15">
      <c r="A113" s="15" t="str">
        <f>'CLASSLIST SYSTEM'!B116</f>
        <v>0</v>
      </c>
      <c r="B113" s="15" t="str">
        <f>'CLASSLIST SYSTEM'!E116</f>
        <v>0</v>
      </c>
      <c r="M113" s="2" t="str">
        <f>SUM(C113:L113)</f>
        <v>0</v>
      </c>
      <c r="N113" s="2" t="str">
        <f>(M113/M$3)*100</f>
        <v>0</v>
      </c>
      <c r="O113" s="9" t="str">
        <f>(M113/M$3)*100</f>
        <v>0</v>
      </c>
    </row>
    <row r="114" spans="1:15">
      <c r="A114" s="15" t="str">
        <f>'CLASSLIST SYSTEM'!B117</f>
        <v>0</v>
      </c>
      <c r="B114" s="15" t="str">
        <f>'CLASSLIST SYSTEM'!E117</f>
        <v>0</v>
      </c>
      <c r="M114" s="2" t="str">
        <f>SUM(C114:L114)</f>
        <v>0</v>
      </c>
      <c r="N114" s="2" t="str">
        <f>(M114/M$3)*100</f>
        <v>0</v>
      </c>
      <c r="O114" s="9" t="str">
        <f>(M114/M$3)*100</f>
        <v>0</v>
      </c>
    </row>
    <row r="115" spans="1:15">
      <c r="A115" s="15" t="str">
        <f>'CLASSLIST SYSTEM'!B118</f>
        <v>0</v>
      </c>
      <c r="B115" s="15" t="str">
        <f>'CLASSLIST SYSTEM'!E118</f>
        <v>0</v>
      </c>
      <c r="M115" s="2" t="str">
        <f>SUM(C115:L115)</f>
        <v>0</v>
      </c>
      <c r="N115" s="2" t="str">
        <f>(M115/M$3)*100</f>
        <v>0</v>
      </c>
      <c r="O115" s="9" t="str">
        <f>(M115/M$3)*100</f>
        <v>0</v>
      </c>
    </row>
    <row r="116" spans="1:15">
      <c r="A116" s="15" t="str">
        <f>'CLASSLIST SYSTEM'!B119</f>
        <v>0</v>
      </c>
      <c r="B116" s="15" t="str">
        <f>'CLASSLIST SYSTEM'!E119</f>
        <v>0</v>
      </c>
      <c r="M116" s="2" t="str">
        <f>SUM(C116:L116)</f>
        <v>0</v>
      </c>
      <c r="N116" s="2" t="str">
        <f>(M116/M$3)*100</f>
        <v>0</v>
      </c>
      <c r="O116" s="9" t="str">
        <f>(M116/M$3)*100</f>
        <v>0</v>
      </c>
    </row>
    <row r="117" spans="1:15">
      <c r="A117" s="15" t="str">
        <f>'CLASSLIST SYSTEM'!B120</f>
        <v>0</v>
      </c>
      <c r="B117" s="15" t="str">
        <f>'CLASSLIST SYSTEM'!E120</f>
        <v>0</v>
      </c>
      <c r="M117" s="2" t="str">
        <f>SUM(C117:L117)</f>
        <v>0</v>
      </c>
      <c r="N117" s="2" t="str">
        <f>(M117/M$3)*100</f>
        <v>0</v>
      </c>
      <c r="O117" s="9" t="str">
        <f>(M117/M$3)*100</f>
        <v>0</v>
      </c>
    </row>
    <row r="118" spans="1:15">
      <c r="A118" s="15" t="str">
        <f>'CLASSLIST SYSTEM'!B121</f>
        <v>0</v>
      </c>
      <c r="B118" s="15" t="str">
        <f>'CLASSLIST SYSTEM'!E121</f>
        <v>0</v>
      </c>
      <c r="M118" s="2" t="str">
        <f>SUM(C118:L118)</f>
        <v>0</v>
      </c>
      <c r="N118" s="2" t="str">
        <f>(M118/M$3)*100</f>
        <v>0</v>
      </c>
      <c r="O118" s="9" t="str">
        <f>(M118/M$3)*100</f>
        <v>0</v>
      </c>
    </row>
    <row r="119" spans="1:15">
      <c r="A119" s="15" t="str">
        <f>'CLASSLIST SYSTEM'!B122</f>
        <v>0</v>
      </c>
      <c r="B119" s="15" t="str">
        <f>'CLASSLIST SYSTEM'!E122</f>
        <v>0</v>
      </c>
      <c r="M119" s="2" t="str">
        <f>SUM(C119:L119)</f>
        <v>0</v>
      </c>
      <c r="N119" s="2" t="str">
        <f>(M119/M$3)*100</f>
        <v>0</v>
      </c>
      <c r="O119" s="9" t="str">
        <f>(M119/M$3)*100</f>
        <v>0</v>
      </c>
    </row>
    <row r="120" spans="1:15">
      <c r="A120" s="15" t="str">
        <f>'CLASSLIST SYSTEM'!B123</f>
        <v>0</v>
      </c>
      <c r="B120" s="15" t="str">
        <f>'CLASSLIST SYSTEM'!E123</f>
        <v>0</v>
      </c>
      <c r="M120" s="2" t="str">
        <f>SUM(C120:L120)</f>
        <v>0</v>
      </c>
      <c r="N120" s="2" t="str">
        <f>(M120/M$3)*100</f>
        <v>0</v>
      </c>
      <c r="O120" s="9" t="str">
        <f>(M120/M$3)*100</f>
        <v>0</v>
      </c>
    </row>
    <row r="121" spans="1:15">
      <c r="A121" s="15" t="str">
        <f>'CLASSLIST SYSTEM'!B124</f>
        <v>0</v>
      </c>
      <c r="B121" s="15" t="str">
        <f>'CLASSLIST SYSTEM'!E124</f>
        <v>0</v>
      </c>
      <c r="M121" s="2" t="str">
        <f>SUM(C121:L121)</f>
        <v>0</v>
      </c>
      <c r="N121" s="2" t="str">
        <f>(M121/M$3)*100</f>
        <v>0</v>
      </c>
      <c r="O121" s="9" t="str">
        <f>(M121/M$3)*100</f>
        <v>0</v>
      </c>
    </row>
    <row r="122" spans="1:15">
      <c r="A122" s="15" t="str">
        <f>'CLASSLIST SYSTEM'!B125</f>
        <v>0</v>
      </c>
      <c r="B122" s="15" t="str">
        <f>'CLASSLIST SYSTEM'!E125</f>
        <v>0</v>
      </c>
      <c r="M122" s="2" t="str">
        <f>SUM(C122:L122)</f>
        <v>0</v>
      </c>
      <c r="N122" s="2" t="str">
        <f>(M122/M$3)*100</f>
        <v>0</v>
      </c>
      <c r="O122" s="9" t="str">
        <f>(M122/M$3)*100</f>
        <v>0</v>
      </c>
    </row>
    <row r="123" spans="1:15">
      <c r="A123" s="15" t="str">
        <f>'CLASSLIST SYSTEM'!B126</f>
        <v>0</v>
      </c>
      <c r="B123" s="15" t="str">
        <f>'CLASSLIST SYSTEM'!E126</f>
        <v>0</v>
      </c>
      <c r="M123" s="2" t="str">
        <f>SUM(C123:L123)</f>
        <v>0</v>
      </c>
      <c r="N123" s="2" t="str">
        <f>(M123/M$3)*100</f>
        <v>0</v>
      </c>
      <c r="O123" s="9" t="str">
        <f>(M123/M$3)*100</f>
        <v>0</v>
      </c>
    </row>
    <row r="124" spans="1:15">
      <c r="A124" s="15" t="str">
        <f>'CLASSLIST SYSTEM'!B127</f>
        <v>0</v>
      </c>
      <c r="B124" s="15" t="str">
        <f>'CLASSLIST SYSTEM'!E127</f>
        <v>0</v>
      </c>
      <c r="M124" s="2" t="str">
        <f>SUM(C124:L124)</f>
        <v>0</v>
      </c>
      <c r="N124" s="2" t="str">
        <f>(M124/M$3)*100</f>
        <v>0</v>
      </c>
      <c r="O124" s="9" t="str">
        <f>(M124/M$3)*100</f>
        <v>0</v>
      </c>
    </row>
    <row r="125" spans="1:15">
      <c r="A125" s="15" t="str">
        <f>'CLASSLIST SYSTEM'!B128</f>
        <v>0</v>
      </c>
      <c r="B125" s="15" t="str">
        <f>'CLASSLIST SYSTEM'!E128</f>
        <v>0</v>
      </c>
      <c r="M125" s="2" t="str">
        <f>SUM(C125:L125)</f>
        <v>0</v>
      </c>
      <c r="N125" s="2" t="str">
        <f>(M125/M$3)*100</f>
        <v>0</v>
      </c>
      <c r="O125" s="9" t="str">
        <f>(M125/M$3)*100</f>
        <v>0</v>
      </c>
    </row>
    <row r="126" spans="1:15">
      <c r="A126" s="15" t="str">
        <f>'CLASSLIST SYSTEM'!B129</f>
        <v>0</v>
      </c>
      <c r="B126" s="15" t="str">
        <f>'CLASSLIST SYSTEM'!E129</f>
        <v>0</v>
      </c>
      <c r="M126" s="2" t="str">
        <f>SUM(C126:L126)</f>
        <v>0</v>
      </c>
      <c r="N126" s="2" t="str">
        <f>(M126/M$3)*100</f>
        <v>0</v>
      </c>
      <c r="O126" s="9" t="str">
        <f>(M126/M$3)*100</f>
        <v>0</v>
      </c>
    </row>
    <row r="127" spans="1:15">
      <c r="A127" s="15" t="str">
        <f>'CLASSLIST SYSTEM'!B130</f>
        <v>0</v>
      </c>
      <c r="B127" s="15" t="str">
        <f>'CLASSLIST SYSTEM'!E130</f>
        <v>0</v>
      </c>
      <c r="M127" s="2" t="str">
        <f>SUM(C127:L127)</f>
        <v>0</v>
      </c>
      <c r="N127" s="2" t="str">
        <f>(M127/M$3)*100</f>
        <v>0</v>
      </c>
      <c r="O127" s="9" t="str">
        <f>(M127/M$3)*100</f>
        <v>0</v>
      </c>
    </row>
    <row r="128" spans="1:15">
      <c r="A128" s="15" t="str">
        <f>'CLASSLIST SYSTEM'!B131</f>
        <v>0</v>
      </c>
      <c r="B128" s="15" t="str">
        <f>'CLASSLIST SYSTEM'!E131</f>
        <v>0</v>
      </c>
      <c r="M128" s="2" t="str">
        <f>SUM(C128:L128)</f>
        <v>0</v>
      </c>
      <c r="N128" s="2" t="str">
        <f>(M128/M$3)*100</f>
        <v>0</v>
      </c>
      <c r="O128" s="9" t="str">
        <f>(M128/M$3)*100</f>
        <v>0</v>
      </c>
    </row>
    <row r="129" spans="1:15">
      <c r="A129" s="15" t="str">
        <f>'CLASSLIST SYSTEM'!B132</f>
        <v>0</v>
      </c>
      <c r="B129" s="15" t="str">
        <f>'CLASSLIST SYSTEM'!E132</f>
        <v>0</v>
      </c>
      <c r="M129" s="2" t="str">
        <f>SUM(C129:L129)</f>
        <v>0</v>
      </c>
      <c r="N129" s="2" t="str">
        <f>(M129/M$3)*100</f>
        <v>0</v>
      </c>
      <c r="O129" s="9" t="str">
        <f>(M129/M$3)*100</f>
        <v>0</v>
      </c>
    </row>
    <row r="130" spans="1:15">
      <c r="A130" s="15" t="str">
        <f>'CLASSLIST SYSTEM'!B133</f>
        <v>0</v>
      </c>
      <c r="B130" s="15" t="str">
        <f>'CLASSLIST SYSTEM'!E133</f>
        <v>0</v>
      </c>
      <c r="M130" s="2" t="str">
        <f>SUM(C130:L130)</f>
        <v>0</v>
      </c>
      <c r="N130" s="2" t="str">
        <f>(M130/M$3)*100</f>
        <v>0</v>
      </c>
      <c r="O130" s="9" t="str">
        <f>(M130/M$3)*100</f>
        <v>0</v>
      </c>
    </row>
    <row r="131" spans="1:15">
      <c r="A131" s="15" t="str">
        <f>'CLASSLIST SYSTEM'!B134</f>
        <v>0</v>
      </c>
      <c r="B131" s="15" t="str">
        <f>'CLASSLIST SYSTEM'!E134</f>
        <v>0</v>
      </c>
      <c r="M131" s="2" t="str">
        <f>SUM(C131:L131)</f>
        <v>0</v>
      </c>
      <c r="N131" s="2" t="str">
        <f>(M131/M$3)*100</f>
        <v>0</v>
      </c>
      <c r="O131" s="9" t="str">
        <f>(M131/M$3)*100</f>
        <v>0</v>
      </c>
    </row>
    <row r="132" spans="1:15">
      <c r="A132" s="15" t="str">
        <f>'CLASSLIST SYSTEM'!B135</f>
        <v>0</v>
      </c>
      <c r="B132" s="15" t="str">
        <f>'CLASSLIST SYSTEM'!E135</f>
        <v>0</v>
      </c>
      <c r="M132" s="2" t="str">
        <f>SUM(C132:L132)</f>
        <v>0</v>
      </c>
      <c r="N132" s="2" t="str">
        <f>(M132/M$3)*100</f>
        <v>0</v>
      </c>
      <c r="O132" s="9" t="str">
        <f>(M132/M$3)*100</f>
        <v>0</v>
      </c>
    </row>
    <row r="133" spans="1:15">
      <c r="A133" s="15" t="str">
        <f>'CLASSLIST SYSTEM'!B136</f>
        <v>0</v>
      </c>
      <c r="B133" s="15" t="str">
        <f>'CLASSLIST SYSTEM'!E136</f>
        <v>0</v>
      </c>
      <c r="M133" s="2" t="str">
        <f>SUM(C133:L133)</f>
        <v>0</v>
      </c>
      <c r="N133" s="2" t="str">
        <f>(M133/M$3)*100</f>
        <v>0</v>
      </c>
      <c r="O133" s="9" t="str">
        <f>(M133/M$3)*100</f>
        <v>0</v>
      </c>
    </row>
    <row r="134" spans="1:15">
      <c r="A134" s="15" t="str">
        <f>'CLASSLIST SYSTEM'!B137</f>
        <v>0</v>
      </c>
      <c r="B134" s="15" t="str">
        <f>'CLASSLIST SYSTEM'!E137</f>
        <v>0</v>
      </c>
      <c r="M134" s="2" t="str">
        <f>SUM(C134:L134)</f>
        <v>0</v>
      </c>
      <c r="N134" s="2" t="str">
        <f>(M134/M$3)*100</f>
        <v>0</v>
      </c>
      <c r="O134" s="9" t="str">
        <f>(M134/M$3)*100</f>
        <v>0</v>
      </c>
    </row>
    <row r="135" spans="1:15">
      <c r="A135" s="15" t="str">
        <f>'CLASSLIST SYSTEM'!B138</f>
        <v>0</v>
      </c>
      <c r="B135" s="15" t="str">
        <f>'CLASSLIST SYSTEM'!E138</f>
        <v>0</v>
      </c>
      <c r="M135" s="2" t="str">
        <f>SUM(C135:L135)</f>
        <v>0</v>
      </c>
      <c r="N135" s="2" t="str">
        <f>(M135/M$3)*100</f>
        <v>0</v>
      </c>
      <c r="O135" s="9" t="str">
        <f>(M135/M$3)*100</f>
        <v>0</v>
      </c>
    </row>
    <row r="136" spans="1:15">
      <c r="A136" s="15" t="str">
        <f>'CLASSLIST SYSTEM'!B139</f>
        <v>0</v>
      </c>
      <c r="B136" s="15" t="str">
        <f>'CLASSLIST SYSTEM'!E139</f>
        <v>0</v>
      </c>
      <c r="M136" s="2" t="str">
        <f>SUM(C136:L136)</f>
        <v>0</v>
      </c>
      <c r="N136" s="2" t="str">
        <f>(M136/M$3)*100</f>
        <v>0</v>
      </c>
      <c r="O136" s="9" t="str">
        <f>(M136/M$3)*100</f>
        <v>0</v>
      </c>
    </row>
    <row r="137" spans="1:15">
      <c r="A137" s="15" t="str">
        <f>'CLASSLIST SYSTEM'!B140</f>
        <v>0</v>
      </c>
      <c r="B137" s="15" t="str">
        <f>'CLASSLIST SYSTEM'!E140</f>
        <v>0</v>
      </c>
      <c r="M137" s="2" t="str">
        <f>SUM(C137:L137)</f>
        <v>0</v>
      </c>
      <c r="N137" s="2" t="str">
        <f>(M137/M$3)*100</f>
        <v>0</v>
      </c>
      <c r="O137" s="9" t="str">
        <f>(M137/M$3)*100</f>
        <v>0</v>
      </c>
    </row>
    <row r="138" spans="1:15">
      <c r="A138" s="15" t="str">
        <f>'CLASSLIST SYSTEM'!B141</f>
        <v>0</v>
      </c>
      <c r="B138" s="15" t="str">
        <f>'CLASSLIST SYSTEM'!E141</f>
        <v>0</v>
      </c>
      <c r="M138" s="2" t="str">
        <f>SUM(C138:L138)</f>
        <v>0</v>
      </c>
      <c r="N138" s="2" t="str">
        <f>(M138/M$3)*100</f>
        <v>0</v>
      </c>
      <c r="O138" s="9" t="str">
        <f>(M138/M$3)*100</f>
        <v>0</v>
      </c>
    </row>
    <row r="139" spans="1:15">
      <c r="A139" s="15" t="str">
        <f>'CLASSLIST SYSTEM'!B142</f>
        <v>0</v>
      </c>
      <c r="B139" s="15" t="str">
        <f>'CLASSLIST SYSTEM'!E142</f>
        <v>0</v>
      </c>
      <c r="M139" s="2" t="str">
        <f>SUM(C139:L139)</f>
        <v>0</v>
      </c>
      <c r="N139" s="2" t="str">
        <f>(M139/M$3)*100</f>
        <v>0</v>
      </c>
      <c r="O139" s="9" t="str">
        <f>(M139/M$3)*100</f>
        <v>0</v>
      </c>
    </row>
    <row r="140" spans="1:15">
      <c r="A140" s="15" t="str">
        <f>'CLASSLIST SYSTEM'!B143</f>
        <v>0</v>
      </c>
      <c r="B140" s="15" t="str">
        <f>'CLASSLIST SYSTEM'!E143</f>
        <v>0</v>
      </c>
      <c r="M140" s="2" t="str">
        <f>SUM(C140:L140)</f>
        <v>0</v>
      </c>
      <c r="N140" s="2" t="str">
        <f>(M140/M$3)*100</f>
        <v>0</v>
      </c>
      <c r="O140" s="9" t="str">
        <f>(M140/M$3)*100</f>
        <v>0</v>
      </c>
    </row>
    <row r="141" spans="1:15">
      <c r="A141" s="15" t="str">
        <f>'CLASSLIST SYSTEM'!B144</f>
        <v>0</v>
      </c>
      <c r="B141" s="15" t="str">
        <f>'CLASSLIST SYSTEM'!E144</f>
        <v>0</v>
      </c>
      <c r="M141" s="2" t="str">
        <f>SUM(C141:L141)</f>
        <v>0</v>
      </c>
      <c r="N141" s="2" t="str">
        <f>(M141/M$3)*100</f>
        <v>0</v>
      </c>
      <c r="O141" s="9" t="str">
        <f>(M141/M$3)*100</f>
        <v>0</v>
      </c>
    </row>
    <row r="142" spans="1:15">
      <c r="A142" s="15" t="str">
        <f>'CLASSLIST SYSTEM'!B145</f>
        <v>0</v>
      </c>
      <c r="B142" s="15" t="str">
        <f>'CLASSLIST SYSTEM'!E145</f>
        <v>0</v>
      </c>
      <c r="M142" s="2" t="str">
        <f>SUM(C142:L142)</f>
        <v>0</v>
      </c>
      <c r="N142" s="2" t="str">
        <f>(M142/M$3)*100</f>
        <v>0</v>
      </c>
      <c r="O142" s="9" t="str">
        <f>(M142/M$3)*100</f>
        <v>0</v>
      </c>
    </row>
    <row r="143" spans="1:15">
      <c r="A143" s="15" t="str">
        <f>'CLASSLIST SYSTEM'!B146</f>
        <v>0</v>
      </c>
      <c r="B143" s="15" t="str">
        <f>'CLASSLIST SYSTEM'!E146</f>
        <v>0</v>
      </c>
      <c r="M143" s="2" t="str">
        <f>SUM(C143:L143)</f>
        <v>0</v>
      </c>
      <c r="N143" s="2" t="str">
        <f>(M143/M$3)*100</f>
        <v>0</v>
      </c>
      <c r="O143" s="9" t="str">
        <f>(M143/M$3)*100</f>
        <v>0</v>
      </c>
    </row>
    <row r="144" spans="1:15">
      <c r="A144" s="15" t="str">
        <f>'CLASSLIST SYSTEM'!B147</f>
        <v>0</v>
      </c>
      <c r="B144" s="15" t="str">
        <f>'CLASSLIST SYSTEM'!E147</f>
        <v>0</v>
      </c>
      <c r="M144" s="2" t="str">
        <f>SUM(C144:L144)</f>
        <v>0</v>
      </c>
      <c r="N144" s="2" t="str">
        <f>(M144/M$3)*100</f>
        <v>0</v>
      </c>
      <c r="O144" s="9" t="str">
        <f>(M144/M$3)*100</f>
        <v>0</v>
      </c>
    </row>
    <row r="145" spans="1:15">
      <c r="A145" s="15" t="str">
        <f>'CLASSLIST SYSTEM'!B148</f>
        <v>0</v>
      </c>
      <c r="B145" s="15" t="str">
        <f>'CLASSLIST SYSTEM'!E148</f>
        <v>0</v>
      </c>
      <c r="M145" s="2" t="str">
        <f>SUM(C145:L145)</f>
        <v>0</v>
      </c>
      <c r="N145" s="2" t="str">
        <f>(M145/M$3)*100</f>
        <v>0</v>
      </c>
      <c r="O145" s="9" t="str">
        <f>(M145/M$3)*100</f>
        <v>0</v>
      </c>
    </row>
    <row r="146" spans="1:15">
      <c r="A146" s="15" t="str">
        <f>'CLASSLIST SYSTEM'!B149</f>
        <v>0</v>
      </c>
      <c r="B146" s="15" t="str">
        <f>'CLASSLIST SYSTEM'!E149</f>
        <v>0</v>
      </c>
      <c r="M146" s="2" t="str">
        <f>SUM(C146:L146)</f>
        <v>0</v>
      </c>
      <c r="N146" s="2" t="str">
        <f>(M146/M$3)*100</f>
        <v>0</v>
      </c>
      <c r="O146" s="9" t="str">
        <f>(M146/M$3)*100</f>
        <v>0</v>
      </c>
    </row>
    <row r="147" spans="1:15">
      <c r="A147" s="15" t="str">
        <f>'CLASSLIST SYSTEM'!B150</f>
        <v>0</v>
      </c>
      <c r="B147" s="15" t="str">
        <f>'CLASSLIST SYSTEM'!E150</f>
        <v>0</v>
      </c>
      <c r="M147" s="2" t="str">
        <f>SUM(C147:L147)</f>
        <v>0</v>
      </c>
      <c r="N147" s="2" t="str">
        <f>(M147/M$3)*100</f>
        <v>0</v>
      </c>
      <c r="O147" s="9" t="str">
        <f>(M147/M$3)*100</f>
        <v>0</v>
      </c>
    </row>
    <row r="148" spans="1:15">
      <c r="A148" s="15" t="str">
        <f>'CLASSLIST SYSTEM'!B151</f>
        <v>0</v>
      </c>
      <c r="B148" s="15" t="str">
        <f>'CLASSLIST SYSTEM'!E151</f>
        <v>0</v>
      </c>
      <c r="M148" s="2" t="str">
        <f>SUM(C148:L148)</f>
        <v>0</v>
      </c>
      <c r="N148" s="2" t="str">
        <f>(M148/M$3)*100</f>
        <v>0</v>
      </c>
      <c r="O148" s="9" t="str">
        <f>(M148/M$3)*100</f>
        <v>0</v>
      </c>
    </row>
    <row r="149" spans="1:15">
      <c r="A149" s="15" t="str">
        <f>'CLASSLIST SYSTEM'!B152</f>
        <v>0</v>
      </c>
      <c r="B149" s="15" t="str">
        <f>'CLASSLIST SYSTEM'!E152</f>
        <v>0</v>
      </c>
      <c r="M149" s="2" t="str">
        <f>SUM(C149:L149)</f>
        <v>0</v>
      </c>
      <c r="N149" s="2" t="str">
        <f>(M149/M$3)*100</f>
        <v>0</v>
      </c>
      <c r="O149" s="9" t="str">
        <f>(M149/M$3)*100</f>
        <v>0</v>
      </c>
    </row>
    <row r="150" spans="1:15">
      <c r="A150" s="15" t="str">
        <f>'CLASSLIST SYSTEM'!B153</f>
        <v>0</v>
      </c>
      <c r="B150" s="15" t="str">
        <f>'CLASSLIST SYSTEM'!E153</f>
        <v>0</v>
      </c>
      <c r="M150" s="2" t="str">
        <f>SUM(C150:L150)</f>
        <v>0</v>
      </c>
      <c r="N150" s="2" t="str">
        <f>(M150/M$3)*100</f>
        <v>0</v>
      </c>
      <c r="O150" s="9" t="str">
        <f>(M150/M$3)*100</f>
        <v>0</v>
      </c>
    </row>
    <row r="151" spans="1:15">
      <c r="A151" s="15" t="str">
        <f>'CLASSLIST SYSTEM'!B154</f>
        <v>0</v>
      </c>
      <c r="B151" s="15" t="str">
        <f>'CLASSLIST SYSTEM'!E154</f>
        <v>0</v>
      </c>
      <c r="M151" s="2" t="str">
        <f>SUM(C151:L151)</f>
        <v>0</v>
      </c>
      <c r="N151" s="2" t="str">
        <f>(M151/M$3)*100</f>
        <v>0</v>
      </c>
      <c r="O151" s="9" t="str">
        <f>(M151/M$3)*100</f>
        <v>0</v>
      </c>
    </row>
    <row r="152" spans="1:15">
      <c r="A152" s="15" t="str">
        <f>'CLASSLIST SYSTEM'!B155</f>
        <v>0</v>
      </c>
      <c r="B152" s="15" t="str">
        <f>'CLASSLIST SYSTEM'!E155</f>
        <v>0</v>
      </c>
      <c r="M152" s="2" t="str">
        <f>SUM(C152:L152)</f>
        <v>0</v>
      </c>
      <c r="N152" s="2" t="str">
        <f>(M152/M$3)*100</f>
        <v>0</v>
      </c>
      <c r="O152" s="9" t="str">
        <f>(M152/M$3)*100</f>
        <v>0</v>
      </c>
    </row>
    <row r="153" spans="1:15">
      <c r="A153" s="15" t="str">
        <f>'CLASSLIST SYSTEM'!B156</f>
        <v>0</v>
      </c>
      <c r="B153" s="15" t="str">
        <f>'CLASSLIST SYSTEM'!E156</f>
        <v>0</v>
      </c>
      <c r="M153" s="2" t="str">
        <f>SUM(C153:L153)</f>
        <v>0</v>
      </c>
      <c r="N153" s="2" t="str">
        <f>(M153/M$3)*100</f>
        <v>0</v>
      </c>
      <c r="O153" s="9" t="str">
        <f>(M153/M$3)*100</f>
        <v>0</v>
      </c>
    </row>
    <row r="154" spans="1:15">
      <c r="A154" s="15" t="str">
        <f>'CLASSLIST SYSTEM'!B157</f>
        <v>0</v>
      </c>
      <c r="B154" s="15" t="str">
        <f>'CLASSLIST SYSTEM'!E157</f>
        <v>0</v>
      </c>
      <c r="M154" s="2" t="str">
        <f>SUM(C154:L154)</f>
        <v>0</v>
      </c>
      <c r="N154" s="2" t="str">
        <f>(M154/M$3)*100</f>
        <v>0</v>
      </c>
      <c r="O154" s="9" t="str">
        <f>(M154/M$3)*100</f>
        <v>0</v>
      </c>
    </row>
    <row r="155" spans="1:15">
      <c r="A155" s="15" t="str">
        <f>'CLASSLIST SYSTEM'!B158</f>
        <v>0</v>
      </c>
      <c r="B155" s="15" t="str">
        <f>'CLASSLIST SYSTEM'!E158</f>
        <v>0</v>
      </c>
      <c r="M155" s="2" t="str">
        <f>SUM(C155:L155)</f>
        <v>0</v>
      </c>
      <c r="N155" s="2" t="str">
        <f>(M155/M$3)*100</f>
        <v>0</v>
      </c>
      <c r="O155" s="9" t="str">
        <f>(M155/M$3)*100</f>
        <v>0</v>
      </c>
    </row>
    <row r="156" spans="1:15">
      <c r="A156" s="15" t="str">
        <f>'CLASSLIST SYSTEM'!B159</f>
        <v>0</v>
      </c>
      <c r="B156" s="15" t="str">
        <f>'CLASSLIST SYSTEM'!E159</f>
        <v>0</v>
      </c>
      <c r="M156" s="2" t="str">
        <f>SUM(C156:L156)</f>
        <v>0</v>
      </c>
      <c r="N156" s="2" t="str">
        <f>(M156/M$3)*100</f>
        <v>0</v>
      </c>
      <c r="O156" s="9" t="str">
        <f>(M156/M$3)*100</f>
        <v>0</v>
      </c>
    </row>
    <row r="157" spans="1:15">
      <c r="A157" s="15" t="str">
        <f>'CLASSLIST SYSTEM'!B160</f>
        <v>0</v>
      </c>
      <c r="B157" s="15" t="str">
        <f>'CLASSLIST SYSTEM'!E160</f>
        <v>0</v>
      </c>
      <c r="M157" s="2" t="str">
        <f>SUM(C157:L157)</f>
        <v>0</v>
      </c>
      <c r="N157" s="2" t="str">
        <f>(M157/M$3)*100</f>
        <v>0</v>
      </c>
      <c r="O157" s="9" t="str">
        <f>(M157/M$3)*100</f>
        <v>0</v>
      </c>
    </row>
    <row r="158" spans="1:15">
      <c r="A158" s="15" t="str">
        <f>'CLASSLIST SYSTEM'!B161</f>
        <v>0</v>
      </c>
      <c r="B158" s="15" t="str">
        <f>'CLASSLIST SYSTEM'!E161</f>
        <v>0</v>
      </c>
      <c r="M158" s="2" t="str">
        <f>SUM(C158:L158)</f>
        <v>0</v>
      </c>
      <c r="N158" s="2" t="str">
        <f>(M158/M$3)*100</f>
        <v>0</v>
      </c>
      <c r="O158" s="9" t="str">
        <f>(M158/M$3)*100</f>
        <v>0</v>
      </c>
    </row>
    <row r="159" spans="1:15">
      <c r="A159" s="15" t="str">
        <f>'CLASSLIST SYSTEM'!B162</f>
        <v>0</v>
      </c>
      <c r="B159" s="15" t="str">
        <f>'CLASSLIST SYSTEM'!E162</f>
        <v>0</v>
      </c>
      <c r="M159" s="2" t="str">
        <f>SUM(C159:L159)</f>
        <v>0</v>
      </c>
      <c r="N159" s="2" t="str">
        <f>(M159/M$3)*100</f>
        <v>0</v>
      </c>
      <c r="O159" s="9" t="str">
        <f>(M159/M$3)*100</f>
        <v>0</v>
      </c>
    </row>
    <row r="160" spans="1:15">
      <c r="A160" s="15" t="str">
        <f>'CLASSLIST SYSTEM'!B163</f>
        <v>0</v>
      </c>
      <c r="B160" s="15" t="str">
        <f>'CLASSLIST SYSTEM'!E163</f>
        <v>0</v>
      </c>
      <c r="M160" s="2" t="str">
        <f>SUM(C160:L160)</f>
        <v>0</v>
      </c>
      <c r="N160" s="2" t="str">
        <f>(M160/M$3)*100</f>
        <v>0</v>
      </c>
      <c r="O160" s="9" t="str">
        <f>(M160/M$3)*100</f>
        <v>0</v>
      </c>
    </row>
    <row r="161" spans="1:15">
      <c r="A161" s="15" t="str">
        <f>'CLASSLIST SYSTEM'!B164</f>
        <v>0</v>
      </c>
      <c r="B161" s="15" t="str">
        <f>'CLASSLIST SYSTEM'!E164</f>
        <v>0</v>
      </c>
      <c r="M161" s="2" t="str">
        <f>SUM(C161:L161)</f>
        <v>0</v>
      </c>
      <c r="N161" s="2" t="str">
        <f>(M161/M$3)*100</f>
        <v>0</v>
      </c>
      <c r="O161" s="9" t="str">
        <f>(M161/M$3)*100</f>
        <v>0</v>
      </c>
    </row>
    <row r="162" spans="1:15">
      <c r="A162" s="15" t="str">
        <f>'CLASSLIST SYSTEM'!B165</f>
        <v>0</v>
      </c>
      <c r="B162" s="15" t="str">
        <f>'CLASSLIST SYSTEM'!E165</f>
        <v>0</v>
      </c>
      <c r="M162" s="2" t="str">
        <f>SUM(C162:L162)</f>
        <v>0</v>
      </c>
      <c r="N162" s="2" t="str">
        <f>(M162/M$3)*100</f>
        <v>0</v>
      </c>
      <c r="O162" s="9" t="str">
        <f>(M162/M$3)*100</f>
        <v>0</v>
      </c>
    </row>
    <row r="163" spans="1:15">
      <c r="A163" s="15" t="str">
        <f>'CLASSLIST SYSTEM'!B166</f>
        <v>0</v>
      </c>
      <c r="B163" s="15" t="str">
        <f>'CLASSLIST SYSTEM'!E166</f>
        <v>0</v>
      </c>
      <c r="M163" s="2" t="str">
        <f>SUM(C163:L163)</f>
        <v>0</v>
      </c>
      <c r="N163" s="2" t="str">
        <f>(M163/M$3)*100</f>
        <v>0</v>
      </c>
      <c r="O163" s="9" t="str">
        <f>(M163/M$3)*100</f>
        <v>0</v>
      </c>
    </row>
    <row r="164" spans="1:15">
      <c r="A164" s="15" t="str">
        <f>'CLASSLIST SYSTEM'!B167</f>
        <v>0</v>
      </c>
      <c r="B164" s="15" t="str">
        <f>'CLASSLIST SYSTEM'!E167</f>
        <v>0</v>
      </c>
      <c r="M164" s="2" t="str">
        <f>SUM(C164:L164)</f>
        <v>0</v>
      </c>
      <c r="N164" s="2" t="str">
        <f>(M164/M$3)*100</f>
        <v>0</v>
      </c>
      <c r="O164" s="9" t="str">
        <f>(M164/M$3)*100</f>
        <v>0</v>
      </c>
    </row>
    <row r="165" spans="1:15">
      <c r="A165" s="15" t="str">
        <f>'CLASSLIST SYSTEM'!B168</f>
        <v>0</v>
      </c>
      <c r="B165" s="15" t="str">
        <f>'CLASSLIST SYSTEM'!E168</f>
        <v>0</v>
      </c>
      <c r="M165" s="2" t="str">
        <f>SUM(C165:L165)</f>
        <v>0</v>
      </c>
      <c r="N165" s="2" t="str">
        <f>(M165/M$3)*100</f>
        <v>0</v>
      </c>
      <c r="O165" s="9" t="str">
        <f>(M165/M$3)*100</f>
        <v>0</v>
      </c>
    </row>
    <row r="166" spans="1:15">
      <c r="A166" s="15" t="str">
        <f>'CLASSLIST SYSTEM'!B169</f>
        <v>0</v>
      </c>
      <c r="B166" s="15" t="str">
        <f>'CLASSLIST SYSTEM'!E169</f>
        <v>0</v>
      </c>
      <c r="M166" s="2" t="str">
        <f>SUM(C166:L166)</f>
        <v>0</v>
      </c>
      <c r="N166" s="2" t="str">
        <f>(M166/M$3)*100</f>
        <v>0</v>
      </c>
      <c r="O166" s="9" t="str">
        <f>(M166/M$3)*100</f>
        <v>0</v>
      </c>
    </row>
    <row r="167" spans="1:15">
      <c r="A167" s="15" t="str">
        <f>'CLASSLIST SYSTEM'!B170</f>
        <v>0</v>
      </c>
      <c r="B167" s="15" t="str">
        <f>'CLASSLIST SYSTEM'!E170</f>
        <v>0</v>
      </c>
      <c r="M167" s="2" t="str">
        <f>SUM(C167:L167)</f>
        <v>0</v>
      </c>
      <c r="N167" s="2" t="str">
        <f>(M167/M$3)*100</f>
        <v>0</v>
      </c>
      <c r="O167" s="9" t="str">
        <f>(M167/M$3)*100</f>
        <v>0</v>
      </c>
    </row>
    <row r="168" spans="1:15">
      <c r="A168" s="15" t="str">
        <f>'CLASSLIST SYSTEM'!B171</f>
        <v>0</v>
      </c>
      <c r="B168" s="15" t="str">
        <f>'CLASSLIST SYSTEM'!E171</f>
        <v>0</v>
      </c>
      <c r="M168" s="2" t="str">
        <f>SUM(C168:L168)</f>
        <v>0</v>
      </c>
      <c r="N168" s="2" t="str">
        <f>(M168/M$3)*100</f>
        <v>0</v>
      </c>
      <c r="O168" s="9" t="str">
        <f>(M168/M$3)*100</f>
        <v>0</v>
      </c>
    </row>
    <row r="169" spans="1:15">
      <c r="A169" s="15" t="str">
        <f>'CLASSLIST SYSTEM'!B172</f>
        <v>0</v>
      </c>
      <c r="B169" s="15" t="str">
        <f>'CLASSLIST SYSTEM'!E172</f>
        <v>0</v>
      </c>
      <c r="M169" s="2" t="str">
        <f>SUM(C169:L169)</f>
        <v>0</v>
      </c>
      <c r="N169" s="2" t="str">
        <f>(M169/M$3)*100</f>
        <v>0</v>
      </c>
      <c r="O169" s="9" t="str">
        <f>(M169/M$3)*100</f>
        <v>0</v>
      </c>
    </row>
    <row r="170" spans="1:15">
      <c r="A170" s="15" t="str">
        <f>'CLASSLIST SYSTEM'!B173</f>
        <v>0</v>
      </c>
      <c r="B170" s="15" t="str">
        <f>'CLASSLIST SYSTEM'!E173</f>
        <v>0</v>
      </c>
      <c r="M170" s="2" t="str">
        <f>SUM(C170:L170)</f>
        <v>0</v>
      </c>
      <c r="N170" s="2" t="str">
        <f>(M170/M$3)*100</f>
        <v>0</v>
      </c>
      <c r="O170" s="9" t="str">
        <f>(M170/M$3)*100</f>
        <v>0</v>
      </c>
    </row>
    <row r="171" spans="1:15">
      <c r="A171" s="15" t="str">
        <f>'CLASSLIST SYSTEM'!B174</f>
        <v>0</v>
      </c>
      <c r="B171" s="15" t="str">
        <f>'CLASSLIST SYSTEM'!E174</f>
        <v>0</v>
      </c>
      <c r="M171" s="2" t="str">
        <f>SUM(C171:L171)</f>
        <v>0</v>
      </c>
      <c r="N171" s="2" t="str">
        <f>(M171/M$3)*100</f>
        <v>0</v>
      </c>
      <c r="O171" s="9" t="str">
        <f>(M171/M$3)*100</f>
        <v>0</v>
      </c>
    </row>
    <row r="172" spans="1:15">
      <c r="A172" s="15" t="str">
        <f>'CLASSLIST SYSTEM'!B175</f>
        <v>0</v>
      </c>
      <c r="B172" s="15" t="str">
        <f>'CLASSLIST SYSTEM'!E175</f>
        <v>0</v>
      </c>
      <c r="M172" s="2" t="str">
        <f>SUM(C172:L172)</f>
        <v>0</v>
      </c>
      <c r="N172" s="2" t="str">
        <f>(M172/M$3)*100</f>
        <v>0</v>
      </c>
      <c r="O172" s="9" t="str">
        <f>(M172/M$3)*100</f>
        <v>0</v>
      </c>
    </row>
    <row r="173" spans="1:15">
      <c r="A173" s="15" t="str">
        <f>'CLASSLIST SYSTEM'!B176</f>
        <v>0</v>
      </c>
      <c r="B173" s="15" t="str">
        <f>'CLASSLIST SYSTEM'!E176</f>
        <v>0</v>
      </c>
      <c r="M173" s="2" t="str">
        <f>SUM(C173:L173)</f>
        <v>0</v>
      </c>
      <c r="N173" s="2" t="str">
        <f>(M173/M$3)*100</f>
        <v>0</v>
      </c>
      <c r="O173" s="9" t="str">
        <f>(M173/M$3)*100</f>
        <v>0</v>
      </c>
    </row>
    <row r="174" spans="1:15">
      <c r="A174" s="15" t="str">
        <f>'CLASSLIST SYSTEM'!B177</f>
        <v>0</v>
      </c>
      <c r="B174" s="15" t="str">
        <f>'CLASSLIST SYSTEM'!E177</f>
        <v>0</v>
      </c>
      <c r="M174" s="2" t="str">
        <f>SUM(C174:L174)</f>
        <v>0</v>
      </c>
      <c r="N174" s="2" t="str">
        <f>(M174/M$3)*100</f>
        <v>0</v>
      </c>
      <c r="O174" s="9" t="str">
        <f>(M174/M$3)*100</f>
        <v>0</v>
      </c>
    </row>
    <row r="175" spans="1:15">
      <c r="A175" s="15" t="str">
        <f>'CLASSLIST SYSTEM'!B178</f>
        <v>0</v>
      </c>
      <c r="B175" s="15" t="str">
        <f>'CLASSLIST SYSTEM'!E178</f>
        <v>0</v>
      </c>
      <c r="M175" s="2" t="str">
        <f>SUM(C175:L175)</f>
        <v>0</v>
      </c>
      <c r="N175" s="2" t="str">
        <f>(M175/M$3)*100</f>
        <v>0</v>
      </c>
      <c r="O175" s="9" t="str">
        <f>(M175/M$3)*100</f>
        <v>0</v>
      </c>
    </row>
    <row r="176" spans="1:15">
      <c r="A176" s="15" t="str">
        <f>'CLASSLIST SYSTEM'!B179</f>
        <v>0</v>
      </c>
      <c r="B176" s="15" t="str">
        <f>'CLASSLIST SYSTEM'!E179</f>
        <v>0</v>
      </c>
      <c r="M176" s="2" t="str">
        <f>SUM(C176:L176)</f>
        <v>0</v>
      </c>
      <c r="N176" s="2" t="str">
        <f>(M176/M$3)*100</f>
        <v>0</v>
      </c>
      <c r="O176" s="9" t="str">
        <f>(M176/M$3)*100</f>
        <v>0</v>
      </c>
    </row>
    <row r="177" spans="1:15">
      <c r="A177" s="15" t="str">
        <f>'CLASSLIST SYSTEM'!B180</f>
        <v>0</v>
      </c>
      <c r="B177" s="15" t="str">
        <f>'CLASSLIST SYSTEM'!E180</f>
        <v>0</v>
      </c>
      <c r="M177" s="2" t="str">
        <f>SUM(C177:L177)</f>
        <v>0</v>
      </c>
      <c r="N177" s="2" t="str">
        <f>(M177/M$3)*100</f>
        <v>0</v>
      </c>
      <c r="O177" s="9" t="str">
        <f>(M177/M$3)*100</f>
        <v>0</v>
      </c>
    </row>
    <row r="178" spans="1:15">
      <c r="A178" s="15" t="str">
        <f>'CLASSLIST SYSTEM'!B181</f>
        <v>0</v>
      </c>
      <c r="B178" s="15" t="str">
        <f>'CLASSLIST SYSTEM'!E181</f>
        <v>0</v>
      </c>
      <c r="M178" s="2" t="str">
        <f>SUM(C178:L178)</f>
        <v>0</v>
      </c>
      <c r="N178" s="2" t="str">
        <f>(M178/M$3)*100</f>
        <v>0</v>
      </c>
      <c r="O178" s="9" t="str">
        <f>(M178/M$3)*100</f>
        <v>0</v>
      </c>
    </row>
    <row r="179" spans="1:15">
      <c r="A179" s="15" t="str">
        <f>'CLASSLIST SYSTEM'!B182</f>
        <v>0</v>
      </c>
      <c r="B179" s="15" t="str">
        <f>'CLASSLIST SYSTEM'!E182</f>
        <v>0</v>
      </c>
      <c r="M179" s="2" t="str">
        <f>SUM(C179:L179)</f>
        <v>0</v>
      </c>
      <c r="N179" s="2" t="str">
        <f>(M179/M$3)*100</f>
        <v>0</v>
      </c>
      <c r="O179" s="9" t="str">
        <f>(M179/M$3)*100</f>
        <v>0</v>
      </c>
    </row>
    <row r="180" spans="1:15">
      <c r="A180" s="15" t="str">
        <f>'CLASSLIST SYSTEM'!B183</f>
        <v>0</v>
      </c>
      <c r="B180" s="15" t="str">
        <f>'CLASSLIST SYSTEM'!E183</f>
        <v>0</v>
      </c>
      <c r="M180" s="2" t="str">
        <f>SUM(C180:L180)</f>
        <v>0</v>
      </c>
      <c r="N180" s="2" t="str">
        <f>(M180/M$3)*100</f>
        <v>0</v>
      </c>
      <c r="O180" s="9" t="str">
        <f>(M180/M$3)*100</f>
        <v>0</v>
      </c>
    </row>
    <row r="181" spans="1:15">
      <c r="A181" s="15" t="str">
        <f>'CLASSLIST SYSTEM'!B184</f>
        <v>0</v>
      </c>
      <c r="B181" s="15" t="str">
        <f>'CLASSLIST SYSTEM'!E184</f>
        <v>0</v>
      </c>
      <c r="M181" s="2" t="str">
        <f>SUM(C181:L181)</f>
        <v>0</v>
      </c>
      <c r="N181" s="2" t="str">
        <f>(M181/M$3)*100</f>
        <v>0</v>
      </c>
      <c r="O181" s="9" t="str">
        <f>(M181/M$3)*100</f>
        <v>0</v>
      </c>
    </row>
    <row r="182" spans="1:15">
      <c r="A182" s="15" t="str">
        <f>'CLASSLIST SYSTEM'!B185</f>
        <v>0</v>
      </c>
      <c r="B182" s="15" t="str">
        <f>'CLASSLIST SYSTEM'!E185</f>
        <v>0</v>
      </c>
      <c r="M182" s="2" t="str">
        <f>SUM(C182:L182)</f>
        <v>0</v>
      </c>
      <c r="N182" s="2" t="str">
        <f>(M182/M$3)*100</f>
        <v>0</v>
      </c>
      <c r="O182" s="9" t="str">
        <f>(M182/M$3)*100</f>
        <v>0</v>
      </c>
    </row>
    <row r="183" spans="1:15">
      <c r="A183" s="15" t="str">
        <f>'CLASSLIST SYSTEM'!B186</f>
        <v>0</v>
      </c>
      <c r="B183" s="15" t="str">
        <f>'CLASSLIST SYSTEM'!E186</f>
        <v>0</v>
      </c>
      <c r="M183" s="2" t="str">
        <f>SUM(C183:L183)</f>
        <v>0</v>
      </c>
      <c r="N183" s="2" t="str">
        <f>(M183/M$3)*100</f>
        <v>0</v>
      </c>
      <c r="O183" s="9" t="str">
        <f>(M183/M$3)*100</f>
        <v>0</v>
      </c>
    </row>
    <row r="184" spans="1:15">
      <c r="A184" s="15" t="str">
        <f>'CLASSLIST SYSTEM'!B187</f>
        <v>0</v>
      </c>
      <c r="B184" s="15" t="str">
        <f>'CLASSLIST SYSTEM'!E187</f>
        <v>0</v>
      </c>
      <c r="M184" s="2" t="str">
        <f>SUM(C184:L184)</f>
        <v>0</v>
      </c>
      <c r="N184" s="2" t="str">
        <f>(M184/M$3)*100</f>
        <v>0</v>
      </c>
      <c r="O184" s="9" t="str">
        <f>(M184/M$3)*100</f>
        <v>0</v>
      </c>
    </row>
    <row r="185" spans="1:15">
      <c r="A185" s="15" t="str">
        <f>'CLASSLIST SYSTEM'!B188</f>
        <v>0</v>
      </c>
      <c r="B185" s="15" t="str">
        <f>'CLASSLIST SYSTEM'!E188</f>
        <v>0</v>
      </c>
      <c r="M185" s="2" t="str">
        <f>SUM(C185:L185)</f>
        <v>0</v>
      </c>
      <c r="N185" s="2" t="str">
        <f>(M185/M$3)*100</f>
        <v>0</v>
      </c>
      <c r="O185" s="9" t="str">
        <f>(M185/M$3)*100</f>
        <v>0</v>
      </c>
    </row>
    <row r="186" spans="1:15">
      <c r="A186" s="15" t="str">
        <f>'CLASSLIST SYSTEM'!B189</f>
        <v>0</v>
      </c>
      <c r="B186" s="15" t="str">
        <f>'CLASSLIST SYSTEM'!E189</f>
        <v>0</v>
      </c>
      <c r="M186" s="2" t="str">
        <f>SUM(C186:L186)</f>
        <v>0</v>
      </c>
      <c r="N186" s="2" t="str">
        <f>(M186/M$3)*100</f>
        <v>0</v>
      </c>
      <c r="O186" s="9" t="str">
        <f>(M186/M$3)*100</f>
        <v>0</v>
      </c>
    </row>
    <row r="187" spans="1:15">
      <c r="A187" s="15" t="str">
        <f>'CLASSLIST SYSTEM'!B190</f>
        <v>0</v>
      </c>
      <c r="B187" s="15" t="str">
        <f>'CLASSLIST SYSTEM'!E190</f>
        <v>0</v>
      </c>
      <c r="M187" s="2" t="str">
        <f>SUM(C187:L187)</f>
        <v>0</v>
      </c>
      <c r="N187" s="2" t="str">
        <f>(M187/M$3)*100</f>
        <v>0</v>
      </c>
      <c r="O187" s="9" t="str">
        <f>(M187/M$3)*100</f>
        <v>0</v>
      </c>
    </row>
    <row r="188" spans="1:15">
      <c r="A188" s="15" t="str">
        <f>'CLASSLIST SYSTEM'!B191</f>
        <v>0</v>
      </c>
      <c r="B188" s="15" t="str">
        <f>'CLASSLIST SYSTEM'!E191</f>
        <v>0</v>
      </c>
      <c r="M188" s="2" t="str">
        <f>SUM(C188:L188)</f>
        <v>0</v>
      </c>
      <c r="N188" s="2" t="str">
        <f>(M188/M$3)*100</f>
        <v>0</v>
      </c>
      <c r="O188" s="9" t="str">
        <f>(M188/M$3)*100</f>
        <v>0</v>
      </c>
    </row>
    <row r="189" spans="1:15">
      <c r="A189" s="15" t="str">
        <f>'CLASSLIST SYSTEM'!B192</f>
        <v>0</v>
      </c>
      <c r="B189" s="15" t="str">
        <f>'CLASSLIST SYSTEM'!E192</f>
        <v>0</v>
      </c>
      <c r="M189" s="2" t="str">
        <f>SUM(C189:L189)</f>
        <v>0</v>
      </c>
      <c r="N189" s="2" t="str">
        <f>(M189/M$3)*100</f>
        <v>0</v>
      </c>
      <c r="O189" s="9" t="str">
        <f>(M189/M$3)*100</f>
        <v>0</v>
      </c>
    </row>
    <row r="190" spans="1:15">
      <c r="A190" s="15" t="str">
        <f>'CLASSLIST SYSTEM'!B193</f>
        <v>0</v>
      </c>
      <c r="B190" s="15" t="str">
        <f>'CLASSLIST SYSTEM'!E193</f>
        <v>0</v>
      </c>
      <c r="M190" s="2" t="str">
        <f>SUM(C190:L190)</f>
        <v>0</v>
      </c>
      <c r="N190" s="2" t="str">
        <f>(M190/M$3)*100</f>
        <v>0</v>
      </c>
      <c r="O190" s="9" t="str">
        <f>(M190/M$3)*100</f>
        <v>0</v>
      </c>
    </row>
    <row r="191" spans="1:15">
      <c r="A191" s="15" t="str">
        <f>'CLASSLIST SYSTEM'!B194</f>
        <v>0</v>
      </c>
      <c r="B191" s="15" t="str">
        <f>'CLASSLIST SYSTEM'!E194</f>
        <v>0</v>
      </c>
      <c r="M191" s="2" t="str">
        <f>SUM(C191:L191)</f>
        <v>0</v>
      </c>
      <c r="N191" s="2" t="str">
        <f>(M191/M$3)*100</f>
        <v>0</v>
      </c>
      <c r="O191" s="9" t="str">
        <f>(M191/M$3)*100</f>
        <v>0</v>
      </c>
    </row>
    <row r="192" spans="1:15">
      <c r="A192" s="15" t="str">
        <f>'CLASSLIST SYSTEM'!B195</f>
        <v>0</v>
      </c>
      <c r="B192" s="15" t="str">
        <f>'CLASSLIST SYSTEM'!E195</f>
        <v>0</v>
      </c>
      <c r="M192" s="2" t="str">
        <f>SUM(C192:L192)</f>
        <v>0</v>
      </c>
      <c r="N192" s="2" t="str">
        <f>(M192/M$3)*100</f>
        <v>0</v>
      </c>
      <c r="O192" s="9" t="str">
        <f>(M192/M$3)*100</f>
        <v>0</v>
      </c>
    </row>
    <row r="193" spans="1:15">
      <c r="A193" s="15" t="str">
        <f>'CLASSLIST SYSTEM'!B196</f>
        <v>0</v>
      </c>
      <c r="B193" s="15" t="str">
        <f>'CLASSLIST SYSTEM'!E196</f>
        <v>0</v>
      </c>
      <c r="M193" s="2" t="str">
        <f>SUM(C193:L193)</f>
        <v>0</v>
      </c>
      <c r="N193" s="2" t="str">
        <f>(M193/M$3)*100</f>
        <v>0</v>
      </c>
      <c r="O193" s="9" t="str">
        <f>(M193/M$3)*100</f>
        <v>0</v>
      </c>
    </row>
    <row r="194" spans="1:15">
      <c r="A194" s="15" t="str">
        <f>'CLASSLIST SYSTEM'!B197</f>
        <v>0</v>
      </c>
      <c r="B194" s="15" t="str">
        <f>'CLASSLIST SYSTEM'!E197</f>
        <v>0</v>
      </c>
      <c r="M194" s="2" t="str">
        <f>SUM(C194:L194)</f>
        <v>0</v>
      </c>
      <c r="N194" s="2" t="str">
        <f>(M194/M$3)*100</f>
        <v>0</v>
      </c>
      <c r="O194" s="9" t="str">
        <f>(M194/M$3)*100</f>
        <v>0</v>
      </c>
    </row>
    <row r="195" spans="1:15">
      <c r="A195" s="15" t="str">
        <f>'CLASSLIST SYSTEM'!B198</f>
        <v>0</v>
      </c>
      <c r="B195" s="15" t="str">
        <f>'CLASSLIST SYSTEM'!E198</f>
        <v>0</v>
      </c>
      <c r="M195" s="2" t="str">
        <f>SUM(C195:L195)</f>
        <v>0</v>
      </c>
      <c r="N195" s="2" t="str">
        <f>(M195/M$3)*100</f>
        <v>0</v>
      </c>
      <c r="O195" s="9" t="str">
        <f>(M195/M$3)*100</f>
        <v>0</v>
      </c>
    </row>
    <row r="196" spans="1:15">
      <c r="A196" s="15" t="str">
        <f>'CLASSLIST SYSTEM'!B199</f>
        <v>0</v>
      </c>
      <c r="B196" s="15" t="str">
        <f>'CLASSLIST SYSTEM'!E199</f>
        <v>0</v>
      </c>
      <c r="M196" s="2" t="str">
        <f>SUM(C196:L196)</f>
        <v>0</v>
      </c>
      <c r="N196" s="2" t="str">
        <f>(M196/M$3)*100</f>
        <v>0</v>
      </c>
      <c r="O196" s="9" t="str">
        <f>(M196/M$3)*100</f>
        <v>0</v>
      </c>
    </row>
    <row r="197" spans="1:15">
      <c r="A197" s="15" t="str">
        <f>'CLASSLIST SYSTEM'!B200</f>
        <v>0</v>
      </c>
      <c r="B197" s="15" t="str">
        <f>'CLASSLIST SYSTEM'!E200</f>
        <v>0</v>
      </c>
      <c r="M197" s="2" t="str">
        <f>SUM(C197:L197)</f>
        <v>0</v>
      </c>
      <c r="N197" s="2" t="str">
        <f>(M197/M$3)*100</f>
        <v>0</v>
      </c>
      <c r="O197" s="9" t="str">
        <f>(M197/M$3)*100</f>
        <v>0</v>
      </c>
    </row>
    <row r="198" spans="1:15">
      <c r="A198" s="15" t="str">
        <f>'CLASSLIST SYSTEM'!B201</f>
        <v>0</v>
      </c>
      <c r="B198" s="15" t="str">
        <f>'CLASSLIST SYSTEM'!E201</f>
        <v>0</v>
      </c>
      <c r="M198" s="2" t="str">
        <f>SUM(C198:L198)</f>
        <v>0</v>
      </c>
      <c r="N198" s="2" t="str">
        <f>(M198/M$3)*100</f>
        <v>0</v>
      </c>
      <c r="O198" s="9" t="str">
        <f>(M198/M$3)*100</f>
        <v>0</v>
      </c>
    </row>
    <row r="199" spans="1:15">
      <c r="A199" s="15" t="str">
        <f>'CLASSLIST SYSTEM'!B202</f>
        <v>0</v>
      </c>
      <c r="B199" s="15" t="str">
        <f>'CLASSLIST SYSTEM'!E202</f>
        <v>0</v>
      </c>
      <c r="M199" s="2" t="str">
        <f>SUM(C199:L199)</f>
        <v>0</v>
      </c>
      <c r="N199" s="2" t="str">
        <f>(M199/M$3)*100</f>
        <v>0</v>
      </c>
      <c r="O199" s="9" t="str">
        <f>(M199/M$3)*100</f>
        <v>0</v>
      </c>
    </row>
    <row r="200" spans="1:15">
      <c r="A200" s="15" t="str">
        <f>'CLASSLIST SYSTEM'!B203</f>
        <v>0</v>
      </c>
      <c r="B200" s="15" t="str">
        <f>'CLASSLIST SYSTEM'!E203</f>
        <v>0</v>
      </c>
      <c r="M200" s="2" t="str">
        <f>SUM(C200:L200)</f>
        <v>0</v>
      </c>
      <c r="N200" s="2" t="str">
        <f>(M200/M$3)*100</f>
        <v>0</v>
      </c>
      <c r="O200" s="9" t="str">
        <f>(M200/M$3)*100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F1:H1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608"/>
  <sheetViews>
    <sheetView tabSelected="0" workbookViewId="0" zoomScale="89" zoomScaleNormal="89" showGridLines="true" showRowColHeaders="1">
      <selection activeCell="R164" sqref="R164"/>
    </sheetView>
  </sheetViews>
  <sheetFormatPr defaultRowHeight="14.4" outlineLevelRow="0" outlineLevelCol="0"/>
  <cols>
    <col min="1" max="1" width="39.28515625" customWidth="true" style="0"/>
    <col min="2" max="2" width="17.5703125" customWidth="true" style="0"/>
    <col min="3" max="3" width="12.85546875" customWidth="true" style="0"/>
    <col min="4" max="4" width="12.85546875" customWidth="true" style="0"/>
    <col min="5" max="5" width="11.28515625" customWidth="true" style="0"/>
    <col min="6" max="6" width="12.85546875" customWidth="true" style="0"/>
    <col min="7" max="7" width="12.85546875" customWidth="true" style="0"/>
    <col min="8" max="8" width="11.140625" customWidth="true" style="0"/>
    <col min="9" max="9" width="10.28515625" customWidth="true" style="0"/>
    <col min="13" max="13" width="9.140625" customWidth="true" style="0"/>
    <col min="14" max="14" width="9.140625" customWidth="true" style="0"/>
    <col min="16" max="16" width="16" customWidth="true" style="0"/>
  </cols>
  <sheetData>
    <row r="1" spans="1:19" customHeight="1" ht="39.75">
      <c r="A1" s="57" t="s">
        <v>13</v>
      </c>
      <c r="B1" s="56" t="s">
        <v>14</v>
      </c>
      <c r="C1" s="55" t="s">
        <v>15</v>
      </c>
      <c r="D1" s="55" t="s">
        <v>16</v>
      </c>
      <c r="E1" s="55" t="s">
        <v>17</v>
      </c>
      <c r="F1" s="55" t="s">
        <v>18</v>
      </c>
      <c r="G1" s="55" t="s">
        <v>19</v>
      </c>
      <c r="H1" s="55" t="s">
        <v>20</v>
      </c>
      <c r="I1" s="55" t="s">
        <v>21</v>
      </c>
      <c r="J1" s="54" t="s">
        <v>22</v>
      </c>
      <c r="K1" s="54" t="s">
        <v>23</v>
      </c>
      <c r="L1" s="54" t="s">
        <v>24</v>
      </c>
      <c r="M1" s="54" t="s">
        <v>25</v>
      </c>
      <c r="N1" s="54" t="s">
        <v>26</v>
      </c>
      <c r="O1" s="54" t="s">
        <v>27</v>
      </c>
      <c r="P1" s="12" t="s">
        <v>28</v>
      </c>
      <c r="Q1" s="54" t="s">
        <v>29</v>
      </c>
      <c r="R1" s="12" t="s">
        <v>30</v>
      </c>
      <c r="S1" s="53" t="s">
        <v>31</v>
      </c>
    </row>
    <row r="2" spans="1:19" customHeight="1" ht="23.25">
      <c r="A2" s="57"/>
      <c r="B2" s="56"/>
      <c r="C2" s="58"/>
      <c r="D2" s="58"/>
      <c r="E2" s="55"/>
      <c r="F2" s="55"/>
      <c r="G2" s="55"/>
      <c r="H2" s="55"/>
      <c r="I2" s="55"/>
      <c r="J2" s="54"/>
      <c r="K2" s="54"/>
      <c r="L2" s="54"/>
      <c r="M2" s="54"/>
      <c r="N2" s="54"/>
      <c r="O2" s="54"/>
      <c r="P2" s="12"/>
      <c r="Q2" s="53"/>
      <c r="R2" s="13"/>
      <c r="S2" s="53"/>
    </row>
    <row r="3" spans="1:19" customHeight="1" ht="13.5" s="15" customFormat="1">
      <c r="A3" s="20" t="str">
        <f>'COURSE WORK'!A4</f>
        <v>0</v>
      </c>
      <c r="B3" s="20" t="str">
        <f>'COURSE WORK'!B4</f>
        <v>0</v>
      </c>
      <c r="C3" s="14"/>
      <c r="D3" s="31"/>
      <c r="J3" s="16" t="str">
        <f>10.6%*C3</f>
        <v>0</v>
      </c>
      <c r="K3" s="16" t="str">
        <f>24.4%*D3</f>
        <v>0</v>
      </c>
      <c r="L3" s="17" t="str">
        <f>25%*E3</f>
        <v>0</v>
      </c>
      <c r="M3" s="16" t="str">
        <f>34.4%*F3</f>
        <v>0</v>
      </c>
      <c r="N3" s="16" t="str">
        <f>5.6%*G3</f>
        <v>0</v>
      </c>
      <c r="O3" s="16" t="str">
        <f>SUM(J3:N3)</f>
        <v>0</v>
      </c>
      <c r="P3" s="18" t="str">
        <f>((H3+I3)%)*O3</f>
        <v>0</v>
      </c>
      <c r="Q3" s="16" t="str">
        <f>SUM(O3:P3)</f>
        <v>0</v>
      </c>
      <c r="R3" s="16" t="str">
        <f>ROUNDUP(Q3,0)</f>
        <v>0</v>
      </c>
      <c r="S3" s="17" t="str">
        <f>LOOKUP(R3,{0,1,49,51,54,57,60,64,68,72,76,80,85,90,"i","w"},{"N","F","D-","D","D+","C-","C","C+","B-","B","B+","A-","A","A+","IC","W"})</f>
        <v>0</v>
      </c>
    </row>
    <row r="4" spans="1:19" customHeight="1" ht="13.5">
      <c r="A4" s="20" t="str">
        <f>'COURSE WORK'!A5</f>
        <v>0</v>
      </c>
      <c r="B4" s="20" t="str">
        <f>'COURSE WORK'!B5</f>
        <v>0</v>
      </c>
      <c r="C4" s="14"/>
      <c r="D4" s="31"/>
      <c r="G4" s="15"/>
      <c r="H4" s="15"/>
      <c r="J4" s="16" t="str">
        <f>10.6%*C4</f>
        <v>0</v>
      </c>
      <c r="K4" s="16" t="str">
        <f>24.4%*D4</f>
        <v>0</v>
      </c>
      <c r="L4" s="17" t="str">
        <f>20%*E4</f>
        <v>0</v>
      </c>
      <c r="M4" s="16" t="str">
        <f>34.4%*F4</f>
        <v>0</v>
      </c>
      <c r="N4" s="16" t="str">
        <f>5%*G4</f>
        <v>0</v>
      </c>
      <c r="O4" s="16" t="str">
        <f>SUM(J4:N4)</f>
        <v>0</v>
      </c>
      <c r="P4" s="18" t="str">
        <f>((H4+I4)%)*O4</f>
        <v>0</v>
      </c>
      <c r="Q4" s="16" t="str">
        <f>SUM(O4:P4)</f>
        <v>0</v>
      </c>
      <c r="R4" s="16" t="str">
        <f>ROUNDUP(Q4,0)</f>
        <v>0</v>
      </c>
      <c r="S4" s="17" t="str">
        <f>LOOKUP(R4,{0,1,49,51,54,57,60,64,68,72,76,80,85,90,"i","w"},{"N","F","D-","D","D+","C-","C","C+","B-","B","B+","A-","A","A+","IC","W"})</f>
        <v>0</v>
      </c>
    </row>
    <row r="5" spans="1:19" customHeight="1" ht="13.5">
      <c r="A5" s="20" t="str">
        <f>'COURSE WORK'!A6</f>
        <v>0</v>
      </c>
      <c r="B5" s="20" t="str">
        <f>'COURSE WORK'!B6</f>
        <v>0</v>
      </c>
      <c r="C5" s="14"/>
      <c r="D5" s="31"/>
      <c r="G5" s="15"/>
      <c r="H5" s="15"/>
      <c r="J5" s="16" t="str">
        <f>10.6%*C5</f>
        <v>0</v>
      </c>
      <c r="K5" s="16" t="str">
        <f>24.4%*D5</f>
        <v>0</v>
      </c>
      <c r="L5" s="17" t="str">
        <f>20%*E5</f>
        <v>0</v>
      </c>
      <c r="M5" s="16" t="str">
        <f>34.4%*F5</f>
        <v>0</v>
      </c>
      <c r="N5" s="16" t="str">
        <f>5%*G5</f>
        <v>0</v>
      </c>
      <c r="O5" s="16" t="str">
        <f>SUM(J5:N5)</f>
        <v>0</v>
      </c>
      <c r="P5" s="18" t="str">
        <f>((H5+I5)%)*O5</f>
        <v>0</v>
      </c>
      <c r="Q5" s="16" t="str">
        <f>SUM(O5:P5)</f>
        <v>0</v>
      </c>
      <c r="R5" s="16" t="str">
        <f>ROUNDUP(Q5,0)</f>
        <v>0</v>
      </c>
      <c r="S5" s="17" t="str">
        <f>LOOKUP(R5,{0,1,49,51,54,57,60,64,68,72,76,80,85,90,"i","w"},{"N","F","D-","D","D+","C-","C","C+","B-","B","B+","A-","A","A+","IC","W"})</f>
        <v>0</v>
      </c>
    </row>
    <row r="6" spans="1:19" customHeight="1" ht="13.5">
      <c r="A6" s="20" t="str">
        <f>'COURSE WORK'!A7</f>
        <v>0</v>
      </c>
      <c r="B6" s="20" t="str">
        <f>'COURSE WORK'!B7</f>
        <v>0</v>
      </c>
      <c r="C6" s="14"/>
      <c r="D6" s="31"/>
      <c r="G6" s="15"/>
      <c r="H6" s="15"/>
      <c r="J6" s="16" t="str">
        <f>10.6%*C6</f>
        <v>0</v>
      </c>
      <c r="K6" s="16" t="str">
        <f>24.4%*D6</f>
        <v>0</v>
      </c>
      <c r="L6" s="17" t="str">
        <f>20%*E6</f>
        <v>0</v>
      </c>
      <c r="M6" s="16" t="str">
        <f>34.4%*F6</f>
        <v>0</v>
      </c>
      <c r="N6" s="16" t="str">
        <f>5%*G6</f>
        <v>0</v>
      </c>
      <c r="O6" s="16" t="str">
        <f>SUM(J6:N6)</f>
        <v>0</v>
      </c>
      <c r="P6" s="18" t="str">
        <f>((H6+I6)%)*O6</f>
        <v>0</v>
      </c>
      <c r="Q6" s="16" t="str">
        <f>SUM(O6:P6)</f>
        <v>0</v>
      </c>
      <c r="R6" s="16" t="str">
        <f>ROUNDUP(Q6,0)</f>
        <v>0</v>
      </c>
      <c r="S6" s="17" t="str">
        <f>LOOKUP(R6,{0,1,49,51,54,57,60,64,68,72,76,80,85,90,"i","w"},{"N","F","D-","D","D+","C-","C","C+","B-","B","B+","A-","A","A+","IC","W"})</f>
        <v>0</v>
      </c>
    </row>
    <row r="7" spans="1:19" customHeight="1" ht="13.5">
      <c r="A7" s="20" t="str">
        <f>'COURSE WORK'!A8</f>
        <v>0</v>
      </c>
      <c r="B7" s="20" t="str">
        <f>'COURSE WORK'!B8</f>
        <v>0</v>
      </c>
      <c r="C7" s="14"/>
      <c r="D7" s="31"/>
      <c r="G7" s="15"/>
      <c r="H7" s="15"/>
      <c r="J7" s="16" t="str">
        <f>10.6%*C7</f>
        <v>0</v>
      </c>
      <c r="K7" s="16" t="str">
        <f>24.4%*D7</f>
        <v>0</v>
      </c>
      <c r="L7" s="17" t="str">
        <f>20%*E7</f>
        <v>0</v>
      </c>
      <c r="M7" s="16" t="str">
        <f>34.4%*F7</f>
        <v>0</v>
      </c>
      <c r="N7" s="16" t="str">
        <f>5%*G7</f>
        <v>0</v>
      </c>
      <c r="O7" s="16" t="str">
        <f>SUM(J7:N7)</f>
        <v>0</v>
      </c>
      <c r="P7" s="18" t="str">
        <f>((H7+I7)%)*O7</f>
        <v>0</v>
      </c>
      <c r="Q7" s="16" t="str">
        <f>SUM(O7:P7)</f>
        <v>0</v>
      </c>
      <c r="R7" s="16" t="str">
        <f>ROUNDUP(Q7,0)</f>
        <v>0</v>
      </c>
      <c r="S7" s="17" t="str">
        <f>LOOKUP(R7,{0,1,49,51,54,57,60,64,68,72,76,80,85,90,"i","w"},{"N","F","D-","D","D+","C-","C","C+","B-","B","B+","A-","A","A+","IC","W"})</f>
        <v>0</v>
      </c>
    </row>
    <row r="8" spans="1:19" customHeight="1" ht="13.5">
      <c r="A8" s="20" t="str">
        <f>'COURSE WORK'!A9</f>
        <v>0</v>
      </c>
      <c r="B8" s="20" t="str">
        <f>'COURSE WORK'!B9</f>
        <v>0</v>
      </c>
      <c r="C8" s="14"/>
      <c r="D8" s="31"/>
      <c r="G8" s="15"/>
      <c r="H8" s="15"/>
      <c r="J8" s="16" t="str">
        <f>10.6%*C8</f>
        <v>0</v>
      </c>
      <c r="K8" s="16" t="str">
        <f>24.4%*D8</f>
        <v>0</v>
      </c>
      <c r="L8" s="17" t="str">
        <f>20%*E8</f>
        <v>0</v>
      </c>
      <c r="M8" s="16" t="str">
        <f>34.4%*F8</f>
        <v>0</v>
      </c>
      <c r="N8" s="16" t="str">
        <f>5%*G8</f>
        <v>0</v>
      </c>
      <c r="O8" s="16" t="str">
        <f>SUM(J8:N8)</f>
        <v>0</v>
      </c>
      <c r="P8" s="18" t="str">
        <f>((H8+I8)%)*O8</f>
        <v>0</v>
      </c>
      <c r="Q8" s="16" t="str">
        <f>SUM(O8:P8)</f>
        <v>0</v>
      </c>
      <c r="R8" s="16" t="str">
        <f>ROUNDUP(Q8,0)</f>
        <v>0</v>
      </c>
      <c r="S8" s="17" t="str">
        <f>LOOKUP(R8,{0,1,49,51,54,57,60,64,68,72,76,80,85,90,"i","w"},{"N","F","D-","D","D+","C-","C","C+","B-","B","B+","A-","A","A+","IC","W"})</f>
        <v>0</v>
      </c>
    </row>
    <row r="9" spans="1:19" customHeight="1" ht="13.5" s="19" customFormat="1">
      <c r="A9" s="20" t="str">
        <f>'COURSE WORK'!A10</f>
        <v>0</v>
      </c>
      <c r="B9" s="20" t="str">
        <f>'COURSE WORK'!B10</f>
        <v>0</v>
      </c>
      <c r="C9" s="14"/>
      <c r="D9" s="31"/>
      <c r="G9" s="15"/>
      <c r="H9" s="15"/>
      <c r="J9" s="16" t="str">
        <f>10.6%*C9</f>
        <v>0</v>
      </c>
      <c r="K9" s="16" t="str">
        <f>24.4%*D9</f>
        <v>0</v>
      </c>
      <c r="L9" s="17" t="str">
        <f>20%*E9</f>
        <v>0</v>
      </c>
      <c r="M9" s="16" t="str">
        <f>34.4%*F9</f>
        <v>0</v>
      </c>
      <c r="N9" s="16" t="str">
        <f>5%*G9</f>
        <v>0</v>
      </c>
      <c r="O9" s="16" t="str">
        <f>SUM(J9:N9)</f>
        <v>0</v>
      </c>
      <c r="P9" s="18" t="str">
        <f>((H9+I9)%)*O9</f>
        <v>0</v>
      </c>
      <c r="Q9" s="16" t="str">
        <f>SUM(O9:P9)</f>
        <v>0</v>
      </c>
      <c r="R9" s="16" t="str">
        <f>ROUNDUP(Q9,0)</f>
        <v>0</v>
      </c>
      <c r="S9" s="17" t="str">
        <f>LOOKUP(R9,{0,1,49,51,54,57,60,64,68,72,76,80,85,90,"i","w"},{"N","F","D-","D","D+","C-","C","C+","B-","B","B+","A-","A","A+","IC","W"})</f>
        <v>0</v>
      </c>
    </row>
    <row r="10" spans="1:19" customHeight="1" ht="13.5">
      <c r="A10" s="20" t="str">
        <f>'COURSE WORK'!A11</f>
        <v>0</v>
      </c>
      <c r="B10" s="20" t="str">
        <f>'COURSE WORK'!B11</f>
        <v>0</v>
      </c>
      <c r="C10" s="14"/>
      <c r="D10" s="31"/>
      <c r="E10" s="15"/>
      <c r="F10" s="15"/>
      <c r="G10" s="15"/>
      <c r="H10" s="15"/>
      <c r="I10" s="15"/>
      <c r="J10" s="16" t="str">
        <f>10.6%*C10</f>
        <v>0</v>
      </c>
      <c r="K10" s="16" t="str">
        <f>24.4%*D10</f>
        <v>0</v>
      </c>
      <c r="L10" s="17" t="str">
        <f>20%*E10</f>
        <v>0</v>
      </c>
      <c r="M10" s="16" t="str">
        <f>34.4%*F10</f>
        <v>0</v>
      </c>
      <c r="N10" s="16" t="str">
        <f>5%*G10</f>
        <v>0</v>
      </c>
      <c r="O10" s="16" t="str">
        <f>SUM(J10:N10)</f>
        <v>0</v>
      </c>
      <c r="P10" s="18" t="str">
        <f>((H10+I10)%)*O10</f>
        <v>0</v>
      </c>
      <c r="Q10" s="16" t="str">
        <f>SUM(O10:P10)</f>
        <v>0</v>
      </c>
      <c r="R10" s="16" t="str">
        <f>ROUNDUP(Q10,0)</f>
        <v>0</v>
      </c>
      <c r="S10" s="17" t="str">
        <f>LOOKUP(R10,{0,1,49,51,54,57,60,64,68,72,76,80,85,90,"i","w"},{"N","F","D-","D","D+","C-","C","C+","B-","B","B+","A-","A","A+","IC","W"})</f>
        <v>0</v>
      </c>
    </row>
    <row r="11" spans="1:19" customHeight="1" ht="13.5" s="11" customFormat="1">
      <c r="A11" s="20" t="str">
        <f>'COURSE WORK'!A12</f>
        <v>0</v>
      </c>
      <c r="B11" s="20" t="str">
        <f>'COURSE WORK'!B12</f>
        <v>0</v>
      </c>
      <c r="C11" s="14"/>
      <c r="D11" s="31"/>
      <c r="E11" s="15"/>
      <c r="F11" s="15"/>
      <c r="G11" s="15"/>
      <c r="H11" s="15"/>
      <c r="I11" s="15"/>
      <c r="J11" s="16" t="str">
        <f>10.6%*C11</f>
        <v>0</v>
      </c>
      <c r="K11" s="16" t="str">
        <f>24.4%*D11</f>
        <v>0</v>
      </c>
      <c r="L11" s="17" t="str">
        <f>20%*E11</f>
        <v>0</v>
      </c>
      <c r="M11" s="16" t="str">
        <f>34.4%*F11</f>
        <v>0</v>
      </c>
      <c r="N11" s="16" t="str">
        <f>5%*G11</f>
        <v>0</v>
      </c>
      <c r="O11" s="16" t="str">
        <f>SUM(J11:N11)</f>
        <v>0</v>
      </c>
      <c r="P11" s="18" t="str">
        <f>((H11+I11)%)*O11</f>
        <v>0</v>
      </c>
      <c r="Q11" s="16" t="str">
        <f>SUM(O11:P11)</f>
        <v>0</v>
      </c>
      <c r="R11" s="16">
        <v>0</v>
      </c>
      <c r="S11" s="17" t="str">
        <f>LOOKUP(R11,{0,1,49,51,54,57,60,64,68,72,76,80,85,90,"i","w"},{"N","F","D-","D","D+","C-","C","C+","B-","B","B+","A-","A","A+","IC","W"})</f>
        <v>0</v>
      </c>
    </row>
    <row r="12" spans="1:19" customHeight="1" ht="13.5">
      <c r="A12" s="20" t="str">
        <f>'COURSE WORK'!A13</f>
        <v>0</v>
      </c>
      <c r="B12" s="20" t="str">
        <f>'COURSE WORK'!B13</f>
        <v>0</v>
      </c>
      <c r="C12" s="14"/>
      <c r="D12" s="31"/>
      <c r="E12" s="15"/>
      <c r="F12" s="15"/>
      <c r="G12" s="15"/>
      <c r="H12" s="15"/>
      <c r="I12" s="15"/>
      <c r="J12" s="16" t="str">
        <f>10.6%*C12</f>
        <v>0</v>
      </c>
      <c r="K12" s="16" t="str">
        <f>24.4%*D12</f>
        <v>0</v>
      </c>
      <c r="L12" s="17" t="str">
        <f>20%*E12</f>
        <v>0</v>
      </c>
      <c r="M12" s="16" t="str">
        <f>34.4%*F12</f>
        <v>0</v>
      </c>
      <c r="N12" s="16" t="str">
        <f>5%*G12</f>
        <v>0</v>
      </c>
      <c r="O12" s="16" t="str">
        <f>SUM(J12:N12)</f>
        <v>0</v>
      </c>
      <c r="P12" s="18" t="str">
        <f>((H12+I12)%)*O12</f>
        <v>0</v>
      </c>
      <c r="Q12" s="16" t="str">
        <f>SUM(O12:P12)</f>
        <v>0</v>
      </c>
      <c r="R12" s="16" t="str">
        <f>ROUNDUP(Q12,0)</f>
        <v>0</v>
      </c>
      <c r="S12" s="17" t="str">
        <f>LOOKUP(R12,{0,1,49,51,54,57,60,64,68,72,76,80,85,90,"i","w"},{"N","F","D-","D","D+","C-","C","C+","B-","B","B+","A-","A","A+","IC","W"})</f>
        <v>0</v>
      </c>
    </row>
    <row r="13" spans="1:19" customHeight="1" ht="13.5" s="11" customFormat="1">
      <c r="A13" s="20" t="str">
        <f>'COURSE WORK'!A14</f>
        <v>0</v>
      </c>
      <c r="B13" s="20" t="str">
        <f>'COURSE WORK'!B14</f>
        <v>0</v>
      </c>
      <c r="C13" s="14"/>
      <c r="D13" s="31"/>
      <c r="E13" s="15"/>
      <c r="F13" s="15"/>
      <c r="G13" s="15"/>
      <c r="H13" s="15"/>
      <c r="I13" s="15"/>
      <c r="J13" s="16" t="str">
        <f>10.6%*C13</f>
        <v>0</v>
      </c>
      <c r="K13" s="16" t="str">
        <f>24.4%*D13</f>
        <v>0</v>
      </c>
      <c r="L13" s="17" t="str">
        <f>20%*E13</f>
        <v>0</v>
      </c>
      <c r="M13" s="16" t="str">
        <f>34.4%*F13</f>
        <v>0</v>
      </c>
      <c r="N13" s="16" t="str">
        <f>5%*G13</f>
        <v>0</v>
      </c>
      <c r="O13" s="16" t="str">
        <f>SUM(J13:N13)</f>
        <v>0</v>
      </c>
      <c r="P13" s="18" t="str">
        <f>((H13+I13)%)*O13</f>
        <v>0</v>
      </c>
      <c r="Q13" s="16" t="str">
        <f>SUM(O13:P13)</f>
        <v>0</v>
      </c>
      <c r="R13" s="16" t="str">
        <f>ROUNDUP(Q13,0)</f>
        <v>0</v>
      </c>
      <c r="S13" s="17" t="str">
        <f>LOOKUP(R13,{0,1,49,51,54,57,60,64,68,72,76,80,85,90,"i","w"},{"N","F","D-","D","D+","C-","C","C+","B-","B","B+","A-","A","A+","IC","W"})</f>
        <v>0</v>
      </c>
    </row>
    <row r="14" spans="1:19" customHeight="1" ht="13.5">
      <c r="A14" s="20" t="str">
        <f>'COURSE WORK'!A15</f>
        <v>0</v>
      </c>
      <c r="B14" s="20" t="str">
        <f>'COURSE WORK'!B15</f>
        <v>0</v>
      </c>
      <c r="C14" s="14"/>
      <c r="D14" s="31"/>
      <c r="E14" s="15"/>
      <c r="F14" s="15"/>
      <c r="G14" s="15"/>
      <c r="H14" s="15"/>
      <c r="I14" s="15"/>
      <c r="J14" s="16" t="str">
        <f>10.6%*C14</f>
        <v>0</v>
      </c>
      <c r="K14" s="16" t="str">
        <f>24.4%*D14</f>
        <v>0</v>
      </c>
      <c r="L14" s="17" t="str">
        <f>20%*E14</f>
        <v>0</v>
      </c>
      <c r="M14" s="16" t="str">
        <f>34.4%*F14</f>
        <v>0</v>
      </c>
      <c r="N14" s="16" t="str">
        <f>5%*G14</f>
        <v>0</v>
      </c>
      <c r="O14" s="16" t="str">
        <f>SUM(J14:N14)</f>
        <v>0</v>
      </c>
      <c r="P14" s="18" t="str">
        <f>((H14+I14)%)*O14</f>
        <v>0</v>
      </c>
      <c r="Q14" s="16" t="str">
        <f>SUM(O14:P14)</f>
        <v>0</v>
      </c>
      <c r="R14" s="16" t="str">
        <f>ROUNDUP(Q14,0)</f>
        <v>0</v>
      </c>
      <c r="S14" s="17" t="str">
        <f>LOOKUP(R14,{0,1,49,51,54,57,60,64,68,72,76,80,85,90,"i","w"},{"N","F","D-","D","D+","C-","C","C+","B-","B","B+","A-","A","A+","IC","W"})</f>
        <v>0</v>
      </c>
    </row>
    <row r="15" spans="1:19" customHeight="1" ht="13.5" s="15" customFormat="1">
      <c r="A15" s="20" t="str">
        <f>'COURSE WORK'!A16</f>
        <v>0</v>
      </c>
      <c r="B15" s="20" t="str">
        <f>'COURSE WORK'!B16</f>
        <v>0</v>
      </c>
      <c r="C15" s="14"/>
      <c r="D15" s="31"/>
      <c r="J15" s="16" t="str">
        <f>10.6%*C15</f>
        <v>0</v>
      </c>
      <c r="K15" s="16" t="str">
        <f>24.4%*D15</f>
        <v>0</v>
      </c>
      <c r="L15" s="17" t="str">
        <f>20%*E15</f>
        <v>0</v>
      </c>
      <c r="M15" s="16" t="str">
        <f>34.4%*F15</f>
        <v>0</v>
      </c>
      <c r="N15" s="16" t="str">
        <f>5%*G15</f>
        <v>0</v>
      </c>
      <c r="O15" s="16" t="str">
        <f>SUM(J15:N15)</f>
        <v>0</v>
      </c>
      <c r="P15" s="18" t="str">
        <f>((H15+I15)%)*O15</f>
        <v>0</v>
      </c>
      <c r="Q15" s="16" t="str">
        <f>SUM(O15:P15)</f>
        <v>0</v>
      </c>
      <c r="R15" s="16" t="str">
        <f>ROUNDUP(Q15,0)</f>
        <v>0</v>
      </c>
      <c r="S15" s="17" t="str">
        <f>LOOKUP(R15,{0,1,49,51,54,57,60,64,68,72,76,80,85,90,"i","w"},{"N","F","D-","D","D+","C-","C","C+","B-","B","B+","A-","A","A+","IC","W"})</f>
        <v>0</v>
      </c>
    </row>
    <row r="16" spans="1:19" customHeight="1" ht="13.5">
      <c r="A16" s="20" t="str">
        <f>'COURSE WORK'!A17</f>
        <v>0</v>
      </c>
      <c r="B16" s="20" t="str">
        <f>'COURSE WORK'!B17</f>
        <v>0</v>
      </c>
      <c r="C16" s="14"/>
      <c r="D16" s="31"/>
      <c r="G16" s="15"/>
      <c r="J16" s="16" t="str">
        <f>10.6%*C16</f>
        <v>0</v>
      </c>
      <c r="K16" s="16" t="str">
        <f>24.4%*D16</f>
        <v>0</v>
      </c>
      <c r="L16" s="17" t="str">
        <f>20%*E16</f>
        <v>0</v>
      </c>
      <c r="M16" s="16" t="str">
        <f>34.4%*F16</f>
        <v>0</v>
      </c>
      <c r="N16" s="16" t="str">
        <f>5%*G16</f>
        <v>0</v>
      </c>
      <c r="O16" s="16" t="str">
        <f>SUM(J16:N16)</f>
        <v>0</v>
      </c>
      <c r="P16" s="18" t="str">
        <f>((H16+I16)%)*O16</f>
        <v>0</v>
      </c>
      <c r="Q16" s="16" t="str">
        <f>SUM(O16:P16)</f>
        <v>0</v>
      </c>
      <c r="R16" s="16" t="str">
        <f>ROUNDUP(Q16,0)</f>
        <v>0</v>
      </c>
      <c r="S16" s="17" t="str">
        <f>LOOKUP(R16,{0,1,49,51,54,57,60,64,68,72,76,80,85,90,"i","w"},{"N","F","D-","D","D+","C-","C","C+","B-","B","B+","A-","A","A+","IC","W"})</f>
        <v>0</v>
      </c>
    </row>
    <row r="17" spans="1:19" customHeight="1" ht="13.5">
      <c r="A17" s="20" t="str">
        <f>'COURSE WORK'!A18</f>
        <v>0</v>
      </c>
      <c r="B17" s="20" t="str">
        <f>'COURSE WORK'!B18</f>
        <v>0</v>
      </c>
      <c r="C17" s="14"/>
      <c r="D17" s="31"/>
      <c r="G17" s="15"/>
      <c r="J17" s="16" t="str">
        <f>10.6%*C17</f>
        <v>0</v>
      </c>
      <c r="K17" s="16" t="str">
        <f>24.4%*D17</f>
        <v>0</v>
      </c>
      <c r="L17" s="17" t="str">
        <f>20%*E17</f>
        <v>0</v>
      </c>
      <c r="M17" s="16" t="str">
        <f>34.4%*F17</f>
        <v>0</v>
      </c>
      <c r="N17" s="16" t="str">
        <f>5%*G17</f>
        <v>0</v>
      </c>
      <c r="O17" s="16" t="str">
        <f>SUM(J17:N17)</f>
        <v>0</v>
      </c>
      <c r="P17" s="18" t="str">
        <f>((H17+I17)%)*O17</f>
        <v>0</v>
      </c>
      <c r="Q17" s="16" t="str">
        <f>SUM(O17:P17)</f>
        <v>0</v>
      </c>
      <c r="R17" s="16" t="str">
        <f>ROUNDUP(Q17,0)</f>
        <v>0</v>
      </c>
      <c r="S17" s="17" t="str">
        <f>LOOKUP(R17,{0,1,49,51,54,57,60,64,68,72,76,80,85,90,"i","w"},{"N","F","D-","D","D+","C-","C","C+","B-","B","B+","A-","A","A+","IC","W"})</f>
        <v>0</v>
      </c>
    </row>
    <row r="18" spans="1:19" customHeight="1" ht="13.5">
      <c r="A18" s="20" t="str">
        <f>'COURSE WORK'!A19</f>
        <v>0</v>
      </c>
      <c r="B18" s="20" t="str">
        <f>'COURSE WORK'!B19</f>
        <v>0</v>
      </c>
      <c r="C18" s="14"/>
      <c r="D18" s="31"/>
      <c r="G18" s="15"/>
      <c r="J18" s="16" t="str">
        <f>10.6%*C18</f>
        <v>0</v>
      </c>
      <c r="K18" s="16" t="str">
        <f>24.4%*D18</f>
        <v>0</v>
      </c>
      <c r="L18" s="17" t="str">
        <f>20%*E18</f>
        <v>0</v>
      </c>
      <c r="M18" s="16" t="str">
        <f>34.4%*F18</f>
        <v>0</v>
      </c>
      <c r="N18" s="16" t="str">
        <f>5%*G18</f>
        <v>0</v>
      </c>
      <c r="O18" s="16" t="str">
        <f>SUM(J18:N18)</f>
        <v>0</v>
      </c>
      <c r="P18" s="18" t="str">
        <f>((H18+I18)%)*O18</f>
        <v>0</v>
      </c>
      <c r="Q18" s="16" t="str">
        <f>SUM(O18:P18)</f>
        <v>0</v>
      </c>
      <c r="R18" s="16" t="str">
        <f>ROUNDUP(Q18,0)</f>
        <v>0</v>
      </c>
      <c r="S18" s="17" t="str">
        <f>LOOKUP(R18,{0,1,49,51,54,57,60,64,68,72,76,80,85,90,"i","w"},{"N","F","D-","D","D+","C-","C","C+","B-","B","B+","A-","A","A+","IC","W"})</f>
        <v>0</v>
      </c>
    </row>
    <row r="19" spans="1:19" customHeight="1" ht="13.5">
      <c r="A19" s="20" t="str">
        <f>'COURSE WORK'!A20</f>
        <v>0</v>
      </c>
      <c r="B19" s="20" t="str">
        <f>'COURSE WORK'!B20</f>
        <v>0</v>
      </c>
      <c r="C19" s="14"/>
      <c r="D19" s="31"/>
      <c r="G19" s="15"/>
      <c r="J19" s="16" t="str">
        <f>10.6%*C19</f>
        <v>0</v>
      </c>
      <c r="K19" s="16" t="str">
        <f>24.4%*D19</f>
        <v>0</v>
      </c>
      <c r="L19" s="17" t="str">
        <f>20%*E19</f>
        <v>0</v>
      </c>
      <c r="M19" s="16" t="str">
        <f>34.4%*F19</f>
        <v>0</v>
      </c>
      <c r="N19" s="16" t="str">
        <f>5%*G19</f>
        <v>0</v>
      </c>
      <c r="O19" s="16" t="str">
        <f>SUM(J19:N19)</f>
        <v>0</v>
      </c>
      <c r="P19" s="18" t="str">
        <f>((H19+I19)%)*O19</f>
        <v>0</v>
      </c>
      <c r="Q19" s="16" t="str">
        <f>SUM(O19:P19)</f>
        <v>0</v>
      </c>
      <c r="R19" s="16" t="str">
        <f>ROUNDUP(Q19,0)</f>
        <v>0</v>
      </c>
      <c r="S19" s="17" t="str">
        <f>LOOKUP(R19,{0,1,49,51,54,57,60,64,68,72,76,80,85,90,"i","w"},{"N","F","D-","D","D+","C-","C","C+","B-","B","B+","A-","A","A+","IC","W"})</f>
        <v>0</v>
      </c>
    </row>
    <row r="20" spans="1:19" customHeight="1" ht="13.5">
      <c r="A20" s="20" t="str">
        <f>'COURSE WORK'!A21</f>
        <v>0</v>
      </c>
      <c r="B20" s="20" t="str">
        <f>'COURSE WORK'!B21</f>
        <v>0</v>
      </c>
      <c r="C20" s="14"/>
      <c r="D20" s="31"/>
      <c r="G20" s="15"/>
      <c r="J20" s="16" t="str">
        <f>10.6%*C20</f>
        <v>0</v>
      </c>
      <c r="K20" s="16" t="str">
        <f>24.4%*D20</f>
        <v>0</v>
      </c>
      <c r="L20" s="17" t="str">
        <f>20%*E20</f>
        <v>0</v>
      </c>
      <c r="M20" s="16" t="str">
        <f>34.4%*F20</f>
        <v>0</v>
      </c>
      <c r="N20" s="16" t="str">
        <f>5%*G20</f>
        <v>0</v>
      </c>
      <c r="O20" s="16" t="str">
        <f>SUM(J20:N20)</f>
        <v>0</v>
      </c>
      <c r="P20" s="18" t="str">
        <f>((H20+I20)%)*O20</f>
        <v>0</v>
      </c>
      <c r="Q20" s="16" t="str">
        <f>SUM(O20:P20)</f>
        <v>0</v>
      </c>
      <c r="R20" s="16" t="str">
        <f>ROUNDUP(Q20,0)</f>
        <v>0</v>
      </c>
      <c r="S20" s="17" t="str">
        <f>LOOKUP(R20,{0,1,49,51,54,57,60,64,68,72,76,80,85,90,"i","w"},{"N","F","D-","D","D+","C-","C","C+","B-","B","B+","A-","A","A+","IC","W"})</f>
        <v>0</v>
      </c>
    </row>
    <row r="21" spans="1:19" customHeight="1" ht="13.5">
      <c r="A21" s="20" t="str">
        <f>'COURSE WORK'!A22</f>
        <v>0</v>
      </c>
      <c r="B21" s="20" t="str">
        <f>'COURSE WORK'!B22</f>
        <v>0</v>
      </c>
      <c r="C21" s="14"/>
      <c r="D21" s="31"/>
      <c r="G21" s="15"/>
      <c r="J21" s="16" t="str">
        <f>10.6%*C21</f>
        <v>0</v>
      </c>
      <c r="K21" s="16" t="str">
        <f>24.4%*D21</f>
        <v>0</v>
      </c>
      <c r="L21" s="17" t="str">
        <f>20%*E21</f>
        <v>0</v>
      </c>
      <c r="M21" s="16" t="str">
        <f>34.4%*F21</f>
        <v>0</v>
      </c>
      <c r="N21" s="16" t="str">
        <f>5%*G21</f>
        <v>0</v>
      </c>
      <c r="O21" s="16" t="str">
        <f>SUM(J21:N21)</f>
        <v>0</v>
      </c>
      <c r="P21" s="18" t="str">
        <f>((H21+I21)%)*O21</f>
        <v>0</v>
      </c>
      <c r="Q21" s="16" t="str">
        <f>SUM(O21:P21)</f>
        <v>0</v>
      </c>
      <c r="R21" s="16" t="str">
        <f>ROUNDUP(Q21,0)</f>
        <v>0</v>
      </c>
      <c r="S21" s="17" t="str">
        <f>LOOKUP(R21,{0,1,49,51,54,57,60,64,68,72,76,80,85,90,"i","w"},{"N","F","D-","D","D+","C-","C","C+","B-","B","B+","A-","A","A+","IC","W"})</f>
        <v>0</v>
      </c>
    </row>
    <row r="22" spans="1:19" customHeight="1" ht="13.5">
      <c r="A22" s="20" t="str">
        <f>'COURSE WORK'!A23</f>
        <v>0</v>
      </c>
      <c r="B22" s="20" t="str">
        <f>'COURSE WORK'!B23</f>
        <v>0</v>
      </c>
      <c r="C22" s="14"/>
      <c r="D22" s="31"/>
      <c r="G22" s="15"/>
      <c r="J22" s="16" t="str">
        <f>10.6%*C22</f>
        <v>0</v>
      </c>
      <c r="K22" s="16" t="str">
        <f>24.4%*D22</f>
        <v>0</v>
      </c>
      <c r="L22" s="17" t="str">
        <f>20%*E22</f>
        <v>0</v>
      </c>
      <c r="M22" s="16" t="str">
        <f>34.4%*F22</f>
        <v>0</v>
      </c>
      <c r="N22" s="16" t="str">
        <f>5%*G22</f>
        <v>0</v>
      </c>
      <c r="O22" s="16" t="str">
        <f>SUM(J22:N22)</f>
        <v>0</v>
      </c>
      <c r="P22" s="18" t="str">
        <f>((H22+I22)%)*O22</f>
        <v>0</v>
      </c>
      <c r="Q22" s="16" t="str">
        <f>SUM(O22:P22)</f>
        <v>0</v>
      </c>
      <c r="R22" s="16" t="str">
        <f>ROUNDUP(Q22,0)</f>
        <v>0</v>
      </c>
      <c r="S22" s="17" t="str">
        <f>LOOKUP(R22,{0,1,49,51,54,57,60,64,68,72,76,80,85,90,"i","w"},{"N","F","D-","D","D+","C-","C","C+","B-","B","B+","A-","A","A+","IC","W"})</f>
        <v>0</v>
      </c>
    </row>
    <row r="23" spans="1:19" customHeight="1" ht="13.5">
      <c r="A23" s="20" t="str">
        <f>'COURSE WORK'!A24</f>
        <v>0</v>
      </c>
      <c r="B23" s="20" t="str">
        <f>'COURSE WORK'!B24</f>
        <v>0</v>
      </c>
      <c r="C23" s="14"/>
      <c r="D23" s="31"/>
      <c r="G23" s="15"/>
      <c r="J23" s="16" t="str">
        <f>10.6%*C23</f>
        <v>0</v>
      </c>
      <c r="K23" s="16" t="str">
        <f>24.4%*D23</f>
        <v>0</v>
      </c>
      <c r="L23" s="17" t="str">
        <f>20%*E23</f>
        <v>0</v>
      </c>
      <c r="M23" s="16" t="str">
        <f>34.4%*F23</f>
        <v>0</v>
      </c>
      <c r="N23" s="16" t="str">
        <f>5%*G23</f>
        <v>0</v>
      </c>
      <c r="O23" s="16" t="str">
        <f>SUM(J23:N23)</f>
        <v>0</v>
      </c>
      <c r="P23" s="18" t="str">
        <f>((H23+I23)%)*O23</f>
        <v>0</v>
      </c>
      <c r="Q23" s="16" t="str">
        <f>SUM(O23:P23)</f>
        <v>0</v>
      </c>
      <c r="R23" s="16" t="str">
        <f>ROUNDUP(Q23,0)</f>
        <v>0</v>
      </c>
      <c r="S23" s="17" t="str">
        <f>LOOKUP(R23,{0,1,49,51,54,57,60,64,68,72,76,80,85,90,"i","w"},{"N","F","D-","D","D+","C-","C","C+","B-","B","B+","A-","A","A+","IC","W"})</f>
        <v>0</v>
      </c>
    </row>
    <row r="24" spans="1:19" customHeight="1" ht="13.5">
      <c r="A24" s="20" t="str">
        <f>'COURSE WORK'!A25</f>
        <v>0</v>
      </c>
      <c r="B24" s="20" t="str">
        <f>'COURSE WORK'!B25</f>
        <v>0</v>
      </c>
      <c r="C24" s="14"/>
      <c r="D24" s="31"/>
      <c r="G24" s="15"/>
      <c r="J24" s="16" t="str">
        <f>10.6%*C24</f>
        <v>0</v>
      </c>
      <c r="K24" s="16" t="str">
        <f>24.4%*D24</f>
        <v>0</v>
      </c>
      <c r="L24" s="17" t="str">
        <f>20%*E24</f>
        <v>0</v>
      </c>
      <c r="M24" s="16" t="str">
        <f>34.4%*F24</f>
        <v>0</v>
      </c>
      <c r="N24" s="16" t="str">
        <f>5%*G24</f>
        <v>0</v>
      </c>
      <c r="O24" s="16" t="str">
        <f>SUM(J24:N24)</f>
        <v>0</v>
      </c>
      <c r="P24" s="18" t="str">
        <f>((H24+I24)%)*O24</f>
        <v>0</v>
      </c>
      <c r="Q24" s="16" t="str">
        <f>SUM(O24:P24)</f>
        <v>0</v>
      </c>
      <c r="R24" s="16" t="str">
        <f>ROUNDUP(Q24,0)</f>
        <v>0</v>
      </c>
      <c r="S24" s="17" t="str">
        <f>LOOKUP(R24,{0,1,49,51,54,57,60,64,68,72,76,80,85,90,"i","w"},{"N","F","D-","D","D+","C-","C","C+","B-","B","B+","A-","A","A+","IC","W"})</f>
        <v>0</v>
      </c>
    </row>
    <row r="25" spans="1:19" customHeight="1" ht="13.5">
      <c r="A25" s="20" t="str">
        <f>'COURSE WORK'!A26</f>
        <v>0</v>
      </c>
      <c r="B25" s="20" t="str">
        <f>'COURSE WORK'!B26</f>
        <v>0</v>
      </c>
      <c r="C25" s="14"/>
      <c r="D25" s="31"/>
      <c r="G25" s="15"/>
      <c r="J25" s="16" t="str">
        <f>10.6%*C25</f>
        <v>0</v>
      </c>
      <c r="K25" s="16" t="str">
        <f>24.4%*D25</f>
        <v>0</v>
      </c>
      <c r="L25" s="17" t="str">
        <f>20%*E25</f>
        <v>0</v>
      </c>
      <c r="M25" s="16" t="str">
        <f>34.4%*F25</f>
        <v>0</v>
      </c>
      <c r="N25" s="16" t="str">
        <f>5%*G25</f>
        <v>0</v>
      </c>
      <c r="O25" s="16" t="str">
        <f>SUM(J25:N25)</f>
        <v>0</v>
      </c>
      <c r="P25" s="18" t="str">
        <f>((H25+I25)%)*O25</f>
        <v>0</v>
      </c>
      <c r="Q25" s="16" t="str">
        <f>SUM(O25:P25)</f>
        <v>0</v>
      </c>
      <c r="R25" s="16" t="str">
        <f>ROUNDUP(Q25,0)</f>
        <v>0</v>
      </c>
      <c r="S25" s="17" t="str">
        <f>LOOKUP(R25,{0,1,49,51,54,57,60,64,68,72,76,80,85,90,"i","w"},{"N","F","D-","D","D+","C-","C","C+","B-","B","B+","A-","A","A+","IC","W"})</f>
        <v>0</v>
      </c>
    </row>
    <row r="26" spans="1:19" customHeight="1" ht="13.5">
      <c r="A26" s="20" t="str">
        <f>'COURSE WORK'!A27</f>
        <v>0</v>
      </c>
      <c r="B26" s="20" t="str">
        <f>'COURSE WORK'!B27</f>
        <v>0</v>
      </c>
      <c r="C26" s="14"/>
      <c r="D26" s="31"/>
      <c r="G26" s="15"/>
      <c r="J26" s="16" t="str">
        <f>10.6%*C26</f>
        <v>0</v>
      </c>
      <c r="K26" s="16" t="str">
        <f>24.4%*D26</f>
        <v>0</v>
      </c>
      <c r="L26" s="17" t="str">
        <f>20%*E26</f>
        <v>0</v>
      </c>
      <c r="M26" s="16" t="str">
        <f>34.4%*F26</f>
        <v>0</v>
      </c>
      <c r="N26" s="16" t="str">
        <f>5%*G26</f>
        <v>0</v>
      </c>
      <c r="O26" s="16" t="str">
        <f>SUM(J26:N26)</f>
        <v>0</v>
      </c>
      <c r="P26" s="18" t="str">
        <f>((H26+I26)%)*O26</f>
        <v>0</v>
      </c>
      <c r="Q26" s="16" t="str">
        <f>SUM(O26:P26)</f>
        <v>0</v>
      </c>
      <c r="R26" s="16" t="str">
        <f>ROUNDUP(Q26,0)</f>
        <v>0</v>
      </c>
      <c r="S26" s="17" t="str">
        <f>LOOKUP(R26,{0,1,49,51,54,57,60,64,68,72,76,80,85,90,"i","w"},{"N","F","D-","D","D+","C-","C","C+","B-","B","B+","A-","A","A+","IC","W"})</f>
        <v>0</v>
      </c>
    </row>
    <row r="27" spans="1:19" customHeight="1" ht="13.5">
      <c r="A27" s="20" t="str">
        <f>'COURSE WORK'!A28</f>
        <v>0</v>
      </c>
      <c r="B27" s="20" t="str">
        <f>'COURSE WORK'!B28</f>
        <v>0</v>
      </c>
      <c r="C27" s="14"/>
      <c r="D27" s="31"/>
      <c r="G27" s="15"/>
      <c r="J27" s="16" t="str">
        <f>10.6%*C27</f>
        <v>0</v>
      </c>
      <c r="K27" s="16" t="str">
        <f>24.4%*D27</f>
        <v>0</v>
      </c>
      <c r="L27" s="17" t="str">
        <f>20%*E27</f>
        <v>0</v>
      </c>
      <c r="M27" s="16" t="str">
        <f>34.4%*F27</f>
        <v>0</v>
      </c>
      <c r="N27" s="16" t="str">
        <f>5%*G27</f>
        <v>0</v>
      </c>
      <c r="O27" s="16" t="str">
        <f>SUM(J27:N27)</f>
        <v>0</v>
      </c>
      <c r="P27" s="18" t="str">
        <f>((H27+I27)%)*O27</f>
        <v>0</v>
      </c>
      <c r="Q27" s="16" t="str">
        <f>SUM(O27:P27)</f>
        <v>0</v>
      </c>
      <c r="R27" s="16" t="str">
        <f>ROUNDUP(Q27,0)</f>
        <v>0</v>
      </c>
      <c r="S27" s="17" t="str">
        <f>LOOKUP(R27,{0,1,49,51,54,57,60,64,68,72,76,80,85,90,"i","w"},{"N","F","D-","D","D+","C-","C","C+","B-","B","B+","A-","A","A+","IC","W"})</f>
        <v>0</v>
      </c>
    </row>
    <row r="28" spans="1:19" customHeight="1" ht="13.5">
      <c r="A28" s="20" t="str">
        <f>'COURSE WORK'!A29</f>
        <v>0</v>
      </c>
      <c r="B28" s="20" t="str">
        <f>'COURSE WORK'!B29</f>
        <v>0</v>
      </c>
      <c r="C28" s="14"/>
      <c r="D28" s="31"/>
      <c r="G28" s="15"/>
      <c r="J28" s="16" t="str">
        <f>10.6%*C28</f>
        <v>0</v>
      </c>
      <c r="K28" s="16" t="str">
        <f>24.4%*D28</f>
        <v>0</v>
      </c>
      <c r="L28" s="17" t="str">
        <f>20%*E28</f>
        <v>0</v>
      </c>
      <c r="M28" s="16" t="str">
        <f>34.4%*F28</f>
        <v>0</v>
      </c>
      <c r="N28" s="16" t="str">
        <f>5%*G28</f>
        <v>0</v>
      </c>
      <c r="O28" s="16" t="str">
        <f>SUM(J28:N28)</f>
        <v>0</v>
      </c>
      <c r="P28" s="18" t="str">
        <f>((H28+I28)%)*O28</f>
        <v>0</v>
      </c>
      <c r="Q28" s="16" t="str">
        <f>SUM(O28:P28)</f>
        <v>0</v>
      </c>
      <c r="R28" s="16" t="str">
        <f>ROUNDUP(Q28,0)</f>
        <v>0</v>
      </c>
      <c r="S28" s="17" t="str">
        <f>LOOKUP(R28,{0,1,49,51,54,57,60,64,68,72,76,80,85,90,"i","w"},{"N","F","D-","D","D+","C-","C","C+","B-","B","B+","A-","A","A+","IC","W"})</f>
        <v>0</v>
      </c>
    </row>
    <row r="29" spans="1:19" customHeight="1" ht="13.5">
      <c r="A29" s="20" t="str">
        <f>'COURSE WORK'!A30</f>
        <v>0</v>
      </c>
      <c r="B29" s="20" t="str">
        <f>'COURSE WORK'!B30</f>
        <v>0</v>
      </c>
      <c r="C29" s="14"/>
      <c r="D29" s="31"/>
      <c r="G29" s="15"/>
      <c r="J29" s="16" t="str">
        <f>10.6%*C29</f>
        <v>0</v>
      </c>
      <c r="K29" s="16" t="str">
        <f>24.4%*D29</f>
        <v>0</v>
      </c>
      <c r="L29" s="17" t="str">
        <f>20%*E29</f>
        <v>0</v>
      </c>
      <c r="M29" s="16" t="str">
        <f>34.4%*F29</f>
        <v>0</v>
      </c>
      <c r="N29" s="16" t="str">
        <f>5%*G29</f>
        <v>0</v>
      </c>
      <c r="O29" s="16" t="str">
        <f>SUM(J29:N29)</f>
        <v>0</v>
      </c>
      <c r="P29" s="18" t="str">
        <f>((H29+I29)%)*O29</f>
        <v>0</v>
      </c>
      <c r="Q29" s="16" t="str">
        <f>SUM(O29:P29)</f>
        <v>0</v>
      </c>
      <c r="R29" s="16" t="str">
        <f>ROUNDUP(Q29,0)</f>
        <v>0</v>
      </c>
      <c r="S29" s="17" t="str">
        <f>LOOKUP(R29,{0,1,49,51,54,57,60,64,68,72,76,80,85,90,"i","w"},{"N","F","D-","D","D+","C-","C","C+","B-","B","B+","A-","A","A+","IC","W"})</f>
        <v>0</v>
      </c>
    </row>
    <row r="30" spans="1:19" customHeight="1" ht="13.5">
      <c r="A30" s="20" t="str">
        <f>'COURSE WORK'!A31</f>
        <v>0</v>
      </c>
      <c r="B30" s="20" t="str">
        <f>'COURSE WORK'!B31</f>
        <v>0</v>
      </c>
      <c r="C30" s="14"/>
      <c r="D30" s="31"/>
      <c r="G30" s="15"/>
      <c r="J30" s="16" t="str">
        <f>10.6%*C30</f>
        <v>0</v>
      </c>
      <c r="K30" s="16" t="str">
        <f>24.4%*D30</f>
        <v>0</v>
      </c>
      <c r="L30" s="17" t="str">
        <f>20%*E30</f>
        <v>0</v>
      </c>
      <c r="M30" s="16" t="str">
        <f>34.4%*F30</f>
        <v>0</v>
      </c>
      <c r="N30" s="16" t="str">
        <f>5%*G30</f>
        <v>0</v>
      </c>
      <c r="O30" s="16" t="str">
        <f>SUM(J30:N30)</f>
        <v>0</v>
      </c>
      <c r="P30" s="18" t="str">
        <f>((H30+I30)%)*O30</f>
        <v>0</v>
      </c>
      <c r="Q30" s="16" t="str">
        <f>SUM(O30:P30)</f>
        <v>0</v>
      </c>
      <c r="R30" s="16" t="str">
        <f>ROUNDUP(Q30,0)</f>
        <v>0</v>
      </c>
      <c r="S30" s="17" t="str">
        <f>LOOKUP(R30,{0,1,49,51,54,57,60,64,68,72,76,80,85,90,"i","w"},{"N","F","D-","D","D+","C-","C","C+","B-","B","B+","A-","A","A+","IC","W"})</f>
        <v>0</v>
      </c>
    </row>
    <row r="31" spans="1:19" customHeight="1" ht="13.5" s="34" customFormat="1">
      <c r="A31" s="20" t="str">
        <f>'COURSE WORK'!A32</f>
        <v>0</v>
      </c>
      <c r="B31" s="20" t="str">
        <f>'COURSE WORK'!B32</f>
        <v>0</v>
      </c>
      <c r="C31" s="32"/>
      <c r="D31" s="33"/>
      <c r="G31" s="35"/>
      <c r="J31" s="36" t="str">
        <f>10.6%*C31</f>
        <v>0</v>
      </c>
      <c r="K31" s="36" t="str">
        <f>24.4%*D31</f>
        <v>0</v>
      </c>
      <c r="L31" s="37" t="str">
        <f>20%*E31</f>
        <v>0</v>
      </c>
      <c r="M31" s="36" t="str">
        <f>34.4%*F31</f>
        <v>0</v>
      </c>
      <c r="N31" s="36" t="str">
        <f>5%*G31</f>
        <v>0</v>
      </c>
      <c r="O31" s="36" t="str">
        <f>SUM(J31:N31)</f>
        <v>0</v>
      </c>
      <c r="P31" s="38" t="str">
        <f>((H31+I31)%)*O31</f>
        <v>0</v>
      </c>
      <c r="Q31" s="36" t="str">
        <f>SUM(O31:P31)</f>
        <v>0</v>
      </c>
      <c r="R31" s="36" t="str">
        <f>ROUNDUP(Q31,0)</f>
        <v>0</v>
      </c>
      <c r="S31" s="37" t="str">
        <f>LOOKUP(R31,{0,1,49,51,54,57,60,64,68,72,76,80,85,90,"i","w"},{"N","F","D-","D","D+","C-","C","C+","B-","B","B+","A-","A","A+","IC","W"})</f>
        <v>0</v>
      </c>
    </row>
    <row r="32" spans="1:19" customHeight="1" ht="13.5">
      <c r="A32" s="20" t="str">
        <f>'COURSE WORK'!A33</f>
        <v>0</v>
      </c>
      <c r="B32" s="20" t="str">
        <f>'COURSE WORK'!B33</f>
        <v>0</v>
      </c>
      <c r="C32" s="14"/>
      <c r="D32" s="31"/>
      <c r="G32" s="15"/>
      <c r="J32" s="16" t="str">
        <f>10.6%*C32</f>
        <v>0</v>
      </c>
      <c r="K32" s="16" t="str">
        <f>24.4%*D32</f>
        <v>0</v>
      </c>
      <c r="L32" s="17" t="str">
        <f>20%*E32</f>
        <v>0</v>
      </c>
      <c r="M32" s="16" t="str">
        <f>34.4%*F32</f>
        <v>0</v>
      </c>
      <c r="N32" s="16" t="str">
        <f>5%*G32</f>
        <v>0</v>
      </c>
      <c r="O32" s="16" t="str">
        <f>SUM(J32:N32)</f>
        <v>0</v>
      </c>
      <c r="P32" s="18" t="str">
        <f>((H32+I32)%)*O32</f>
        <v>0</v>
      </c>
      <c r="Q32" s="16" t="str">
        <f>SUM(O32:P32)</f>
        <v>0</v>
      </c>
      <c r="R32" s="16" t="str">
        <f>ROUNDUP(Q32,0)</f>
        <v>0</v>
      </c>
      <c r="S32" s="17" t="str">
        <f>LOOKUP(R32,{0,1,49,51,54,57,60,64,68,72,76,80,85,90,"i","w"},{"N","F","D-","D","D+","C-","C","C+","B-","B","B+","A-","A","A+","IC","W"})</f>
        <v>0</v>
      </c>
    </row>
    <row r="33" spans="1:19" customHeight="1" ht="13.5">
      <c r="A33" s="20" t="str">
        <f>'COURSE WORK'!A34</f>
        <v>0</v>
      </c>
      <c r="B33" s="20" t="str">
        <f>'COURSE WORK'!B34</f>
        <v>0</v>
      </c>
      <c r="C33" s="14"/>
      <c r="D33" s="31"/>
      <c r="G33" s="15"/>
      <c r="J33" s="16" t="str">
        <f>10.6%*C33</f>
        <v>0</v>
      </c>
      <c r="K33" s="16" t="str">
        <f>24.4%*D33</f>
        <v>0</v>
      </c>
      <c r="L33" s="17" t="str">
        <f>20%*E33</f>
        <v>0</v>
      </c>
      <c r="M33" s="16" t="str">
        <f>34.4%*F33</f>
        <v>0</v>
      </c>
      <c r="N33" s="16" t="str">
        <f>5%*G33</f>
        <v>0</v>
      </c>
      <c r="O33" s="16" t="str">
        <f>SUM(J33:N33)</f>
        <v>0</v>
      </c>
      <c r="P33" s="18" t="str">
        <f>((H33+I33)%)*O33</f>
        <v>0</v>
      </c>
      <c r="Q33" s="16" t="str">
        <f>SUM(O33:P33)</f>
        <v>0</v>
      </c>
      <c r="R33" s="16" t="str">
        <f>ROUNDUP(Q33,0)</f>
        <v>0</v>
      </c>
      <c r="S33" s="17" t="str">
        <f>LOOKUP(R33,{0,1,49,51,54,57,60,64,68,72,76,80,85,90,"i","w"},{"N","F","D-","D","D+","C-","C","C+","B-","B","B+","A-","A","A+","IC","W"})</f>
        <v>0</v>
      </c>
    </row>
    <row r="34" spans="1:19" customHeight="1" ht="13.5" s="11" customFormat="1">
      <c r="A34" s="20" t="str">
        <f>'COURSE WORK'!A35</f>
        <v>0</v>
      </c>
      <c r="B34" s="20" t="str">
        <f>'COURSE WORK'!B35</f>
        <v>0</v>
      </c>
      <c r="C34" s="39"/>
      <c r="D34" s="40"/>
      <c r="J34" s="41" t="str">
        <f>10.6%*C34</f>
        <v>0</v>
      </c>
      <c r="K34" s="41" t="str">
        <f>24.4%*D34</f>
        <v>0</v>
      </c>
      <c r="L34" s="42" t="str">
        <f>20%*E34</f>
        <v>0</v>
      </c>
      <c r="M34" s="41" t="str">
        <f>34.4%*F34</f>
        <v>0</v>
      </c>
      <c r="N34" s="41" t="str">
        <f>5%*G34</f>
        <v>0</v>
      </c>
      <c r="O34" s="41" t="str">
        <f>SUM(J34:N34)</f>
        <v>0</v>
      </c>
      <c r="P34" s="43" t="str">
        <f>((H34+I34)%)*O34</f>
        <v>0</v>
      </c>
      <c r="Q34" s="41" t="str">
        <f>SUM(O34:P34)</f>
        <v>0</v>
      </c>
      <c r="R34" s="41" t="str">
        <f>ROUNDUP(Q34,0)</f>
        <v>0</v>
      </c>
      <c r="S34" s="42" t="str">
        <f>LOOKUP(R34,{0,1,49,51,54,57,60,64,68,72,76,80,85,90,"i","w"},{"N","F","D-","D","D+","C-","C","C+","B-","B","B+","A-","A","A+","IC","W"})</f>
        <v>0</v>
      </c>
    </row>
    <row r="35" spans="1:19" customHeight="1" ht="13.5">
      <c r="A35" s="20" t="str">
        <f>'COURSE WORK'!A36</f>
        <v>0</v>
      </c>
      <c r="B35" s="20" t="str">
        <f>'COURSE WORK'!B36</f>
        <v>0</v>
      </c>
      <c r="C35" s="14"/>
      <c r="D35" s="31"/>
      <c r="G35" s="15"/>
      <c r="J35" s="16" t="str">
        <f>10.6%*C35</f>
        <v>0</v>
      </c>
      <c r="K35" s="16" t="str">
        <f>24.4%*D35</f>
        <v>0</v>
      </c>
      <c r="L35" s="17" t="str">
        <f>20%*E35</f>
        <v>0</v>
      </c>
      <c r="M35" s="16" t="str">
        <f>34.4%*F35</f>
        <v>0</v>
      </c>
      <c r="N35" s="16" t="str">
        <f>5%*G35</f>
        <v>0</v>
      </c>
      <c r="O35" s="16" t="str">
        <f>SUM(J35:N35)</f>
        <v>0</v>
      </c>
      <c r="P35" s="18" t="str">
        <f>((H35+I35)%)*O35</f>
        <v>0</v>
      </c>
      <c r="Q35" s="16" t="str">
        <f>SUM(O35:P35)</f>
        <v>0</v>
      </c>
      <c r="R35" s="16" t="str">
        <f>ROUNDUP(Q35,0)</f>
        <v>0</v>
      </c>
      <c r="S35" s="17" t="str">
        <f>LOOKUP(R35,{0,1,49,51,54,57,60,64,68,72,76,80,85,90,"i","w"},{"N","F","D-","D","D+","C-","C","C+","B-","B","B+","A-","A","A+","IC","W"})</f>
        <v>0</v>
      </c>
    </row>
    <row r="36" spans="1:19" customHeight="1" ht="13.5">
      <c r="A36" s="20" t="str">
        <f>'COURSE WORK'!A37</f>
        <v>0</v>
      </c>
      <c r="B36" s="20" t="str">
        <f>'COURSE WORK'!B37</f>
        <v>0</v>
      </c>
      <c r="C36" s="14"/>
      <c r="D36" s="31"/>
      <c r="G36" s="15"/>
      <c r="J36" s="16" t="str">
        <f>10.6%*C36</f>
        <v>0</v>
      </c>
      <c r="K36" s="16" t="str">
        <f>24.4%*D36</f>
        <v>0</v>
      </c>
      <c r="L36" s="17" t="str">
        <f>20%*E36</f>
        <v>0</v>
      </c>
      <c r="M36" s="16" t="str">
        <f>34.4%*F36</f>
        <v>0</v>
      </c>
      <c r="N36" s="16" t="str">
        <f>5%*G36</f>
        <v>0</v>
      </c>
      <c r="O36" s="16" t="str">
        <f>SUM(J36:N36)</f>
        <v>0</v>
      </c>
      <c r="P36" s="18" t="str">
        <f>((H36+I36)%)*O36</f>
        <v>0</v>
      </c>
      <c r="Q36" s="16" t="str">
        <f>SUM(O36:P36)</f>
        <v>0</v>
      </c>
      <c r="R36" s="16" t="str">
        <f>ROUNDUP(Q36,0)</f>
        <v>0</v>
      </c>
      <c r="S36" s="17" t="str">
        <f>LOOKUP(R36,{0,1,49,51,54,57,60,64,68,72,76,80,85,90,"i","w"},{"N","F","D-","D","D+","C-","C","C+","B-","B","B+","A-","A","A+","IC","W"})</f>
        <v>0</v>
      </c>
    </row>
    <row r="37" spans="1:19" customHeight="1" ht="13.5">
      <c r="A37" s="20" t="str">
        <f>'COURSE WORK'!A38</f>
        <v>0</v>
      </c>
      <c r="B37" s="20" t="str">
        <f>'COURSE WORK'!B38</f>
        <v>0</v>
      </c>
      <c r="C37" s="14"/>
      <c r="D37" s="31"/>
      <c r="G37" s="15"/>
      <c r="J37" s="16" t="str">
        <f>10.6%*C37</f>
        <v>0</v>
      </c>
      <c r="K37" s="16" t="str">
        <f>24.4%*D37</f>
        <v>0</v>
      </c>
      <c r="L37" s="17" t="str">
        <f>20%*E37</f>
        <v>0</v>
      </c>
      <c r="M37" s="16" t="str">
        <f>34.4%*F37</f>
        <v>0</v>
      </c>
      <c r="N37" s="16" t="str">
        <f>5%*G37</f>
        <v>0</v>
      </c>
      <c r="O37" s="16" t="str">
        <f>SUM(J37:N37)</f>
        <v>0</v>
      </c>
      <c r="P37" s="18" t="str">
        <f>((H37+I37)%)*O37</f>
        <v>0</v>
      </c>
      <c r="Q37" s="16" t="str">
        <f>SUM(O37:P37)</f>
        <v>0</v>
      </c>
      <c r="R37" s="16" t="str">
        <f>ROUNDUP(Q37,0)</f>
        <v>0</v>
      </c>
      <c r="S37" s="17" t="str">
        <f>LOOKUP(R37,{0,1,49,51,54,57,60,64,68,72,76,80,85,90,"i","w"},{"N","F","D-","D","D+","C-","C","C+","B-","B","B+","A-","A","A+","IC","W"})</f>
        <v>0</v>
      </c>
    </row>
    <row r="38" spans="1:19" customHeight="1" ht="13.5">
      <c r="A38" s="20" t="str">
        <f>'COURSE WORK'!A39</f>
        <v>0</v>
      </c>
      <c r="B38" s="20" t="str">
        <f>'COURSE WORK'!B39</f>
        <v>0</v>
      </c>
      <c r="C38" s="14"/>
      <c r="D38" s="31"/>
      <c r="G38" s="15"/>
      <c r="J38" s="16" t="str">
        <f>10.6%*C38</f>
        <v>0</v>
      </c>
      <c r="K38" s="16" t="str">
        <f>24.4%*D38</f>
        <v>0</v>
      </c>
      <c r="L38" s="17" t="str">
        <f>20%*E38</f>
        <v>0</v>
      </c>
      <c r="M38" s="16" t="str">
        <f>34.4%*F38</f>
        <v>0</v>
      </c>
      <c r="N38" s="16" t="str">
        <f>5%*G38</f>
        <v>0</v>
      </c>
      <c r="O38" s="16" t="str">
        <f>SUM(J38:N38)</f>
        <v>0</v>
      </c>
      <c r="P38" s="18" t="str">
        <f>((H38+I38)%)*O38</f>
        <v>0</v>
      </c>
      <c r="Q38" s="16" t="str">
        <f>SUM(O38:P38)</f>
        <v>0</v>
      </c>
      <c r="R38" s="16" t="str">
        <f>ROUNDUP(Q38,0)</f>
        <v>0</v>
      </c>
      <c r="S38" s="17" t="str">
        <f>LOOKUP(R38,{0,1,49,51,54,57,60,64,68,72,76,80,85,90,"i","w"},{"N","F","D-","D","D+","C-","C","C+","B-","B","B+","A-","A","A+","IC","W"})</f>
        <v>0</v>
      </c>
    </row>
    <row r="39" spans="1:19" customHeight="1" ht="13.5">
      <c r="A39" s="20" t="str">
        <f>'COURSE WORK'!A40</f>
        <v>0</v>
      </c>
      <c r="B39" s="20" t="str">
        <f>'COURSE WORK'!B40</f>
        <v>0</v>
      </c>
      <c r="C39" s="14"/>
      <c r="D39" s="31"/>
      <c r="G39" s="15"/>
      <c r="J39" s="16" t="str">
        <f>10.6%*C39</f>
        <v>0</v>
      </c>
      <c r="K39" s="16" t="str">
        <f>24.4%*D39</f>
        <v>0</v>
      </c>
      <c r="L39" s="17" t="str">
        <f>20%*E39</f>
        <v>0</v>
      </c>
      <c r="M39" s="16" t="str">
        <f>34.4%*F39</f>
        <v>0</v>
      </c>
      <c r="N39" s="16" t="str">
        <f>5%*G39</f>
        <v>0</v>
      </c>
      <c r="O39" s="16" t="str">
        <f>SUM(J39:N39)</f>
        <v>0</v>
      </c>
      <c r="P39" s="18" t="str">
        <f>((H39+I39)%)*O39</f>
        <v>0</v>
      </c>
      <c r="Q39" s="16" t="str">
        <f>SUM(O39:P39)</f>
        <v>0</v>
      </c>
      <c r="R39" s="16" t="str">
        <f>ROUNDUP(Q39,0)</f>
        <v>0</v>
      </c>
      <c r="S39" s="17" t="str">
        <f>LOOKUP(R39,{0,1,49,51,54,57,60,64,68,72,76,80,85,90,"i","w"},{"N","F","D-","D","D+","C-","C","C+","B-","B","B+","A-","A","A+","IC","W"})</f>
        <v>0</v>
      </c>
    </row>
    <row r="40" spans="1:19" customHeight="1" ht="13.5">
      <c r="A40" s="20" t="str">
        <f>'COURSE WORK'!A41</f>
        <v>0</v>
      </c>
      <c r="B40" s="20" t="str">
        <f>'COURSE WORK'!B41</f>
        <v>0</v>
      </c>
      <c r="C40" s="14"/>
      <c r="D40" s="31"/>
      <c r="G40" s="15"/>
      <c r="J40" s="16" t="str">
        <f>10.6%*C40</f>
        <v>0</v>
      </c>
      <c r="K40" s="16" t="str">
        <f>24.4%*D40</f>
        <v>0</v>
      </c>
      <c r="L40" s="17" t="str">
        <f>20%*E40</f>
        <v>0</v>
      </c>
      <c r="M40" s="16" t="str">
        <f>34.4%*F40</f>
        <v>0</v>
      </c>
      <c r="N40" s="16" t="str">
        <f>5%*G40</f>
        <v>0</v>
      </c>
      <c r="O40" s="16" t="str">
        <f>SUM(J40:N40)</f>
        <v>0</v>
      </c>
      <c r="P40" s="18" t="str">
        <f>((H40+I40)%)*O40</f>
        <v>0</v>
      </c>
      <c r="Q40" s="16" t="str">
        <f>SUM(O40:P40)</f>
        <v>0</v>
      </c>
      <c r="R40" s="16" t="str">
        <f>ROUNDUP(Q40,0)</f>
        <v>0</v>
      </c>
      <c r="S40" s="17" t="str">
        <f>LOOKUP(R40,{0,1,49,51,54,57,60,64,68,72,76,80,85,90,"i","w"},{"N","F","D-","D","D+","C-","C","C+","B-","B","B+","A-","A","A+","IC","W"})</f>
        <v>0</v>
      </c>
    </row>
    <row r="41" spans="1:19" customHeight="1" ht="13.5">
      <c r="A41" s="20" t="str">
        <f>'COURSE WORK'!A42</f>
        <v>0</v>
      </c>
      <c r="B41" s="20" t="str">
        <f>'COURSE WORK'!B42</f>
        <v>0</v>
      </c>
      <c r="C41" s="14"/>
      <c r="D41" s="31"/>
      <c r="G41" s="15"/>
      <c r="J41" s="16" t="str">
        <f>10.6%*C41</f>
        <v>0</v>
      </c>
      <c r="K41" s="16" t="str">
        <f>24.4%*D41</f>
        <v>0</v>
      </c>
      <c r="L41" s="17" t="str">
        <f>20%*E41</f>
        <v>0</v>
      </c>
      <c r="M41" s="16" t="str">
        <f>34.4%*F41</f>
        <v>0</v>
      </c>
      <c r="N41" s="16" t="str">
        <f>5%*G41</f>
        <v>0</v>
      </c>
      <c r="O41" s="16" t="str">
        <f>SUM(J41:N41)</f>
        <v>0</v>
      </c>
      <c r="P41" s="18" t="str">
        <f>((H41+I41)%)*O41</f>
        <v>0</v>
      </c>
      <c r="Q41" s="16" t="str">
        <f>SUM(O41:P41)</f>
        <v>0</v>
      </c>
      <c r="R41" s="16" t="str">
        <f>ROUNDUP(Q41,0)</f>
        <v>0</v>
      </c>
      <c r="S41" s="17" t="str">
        <f>LOOKUP(R41,{0,1,49,51,54,57,60,64,68,72,76,80,85,90,"i","w"},{"N","F","D-","D","D+","C-","C","C+","B-","B","B+","A-","A","A+","IC","W"})</f>
        <v>0</v>
      </c>
    </row>
    <row r="42" spans="1:19" customHeight="1" ht="13.5">
      <c r="A42" s="20" t="str">
        <f>'COURSE WORK'!A43</f>
        <v>0</v>
      </c>
      <c r="B42" s="20" t="str">
        <f>'COURSE WORK'!B43</f>
        <v>0</v>
      </c>
      <c r="C42" s="14"/>
      <c r="D42" s="31"/>
      <c r="G42" s="15"/>
      <c r="J42" s="16" t="str">
        <f>10.6%*C42</f>
        <v>0</v>
      </c>
      <c r="K42" s="16" t="str">
        <f>24.4%*D42</f>
        <v>0</v>
      </c>
      <c r="L42" s="17" t="str">
        <f>20%*E42</f>
        <v>0</v>
      </c>
      <c r="M42" s="16" t="str">
        <f>34.4%*F42</f>
        <v>0</v>
      </c>
      <c r="N42" s="16" t="str">
        <f>5%*G42</f>
        <v>0</v>
      </c>
      <c r="O42" s="16" t="str">
        <f>SUM(J42:N42)</f>
        <v>0</v>
      </c>
      <c r="P42" s="18" t="str">
        <f>((H42+I42)%)*O42</f>
        <v>0</v>
      </c>
      <c r="Q42" s="16" t="str">
        <f>SUM(O42:P42)</f>
        <v>0</v>
      </c>
      <c r="R42" s="16" t="str">
        <f>ROUNDUP(Q42,0)</f>
        <v>0</v>
      </c>
      <c r="S42" s="17" t="str">
        <f>LOOKUP(R42,{0,1,49,51,54,57,60,64,68,72,76,80,85,90,"i","w"},{"N","F","D-","D","D+","C-","C","C+","B-","B","B+","A-","A","A+","IC","W"})</f>
        <v>0</v>
      </c>
    </row>
    <row r="43" spans="1:19" customHeight="1" ht="13.5">
      <c r="A43" s="20" t="str">
        <f>'COURSE WORK'!A44</f>
        <v>0</v>
      </c>
      <c r="B43" s="20" t="str">
        <f>'COURSE WORK'!B44</f>
        <v>0</v>
      </c>
      <c r="C43" s="14"/>
      <c r="D43" s="31"/>
      <c r="G43" s="15"/>
      <c r="J43" s="16" t="str">
        <f>10.6%*C43</f>
        <v>0</v>
      </c>
      <c r="K43" s="16" t="str">
        <f>24.4%*D43</f>
        <v>0</v>
      </c>
      <c r="L43" s="17" t="str">
        <f>20%*E43</f>
        <v>0</v>
      </c>
      <c r="M43" s="16" t="str">
        <f>34.4%*F43</f>
        <v>0</v>
      </c>
      <c r="N43" s="16" t="str">
        <f>5%*G43</f>
        <v>0</v>
      </c>
      <c r="O43" s="16" t="str">
        <f>SUM(J43:N43)</f>
        <v>0</v>
      </c>
      <c r="P43" s="18" t="str">
        <f>((H43+I43)%)*O43</f>
        <v>0</v>
      </c>
      <c r="Q43" s="16" t="str">
        <f>SUM(O43:P43)</f>
        <v>0</v>
      </c>
      <c r="R43" s="16" t="str">
        <f>ROUNDUP(Q43,0)</f>
        <v>0</v>
      </c>
      <c r="S43" s="17" t="str">
        <f>LOOKUP(R43,{0,1,49,51,54,57,60,64,68,72,76,80,85,90,"i","w"},{"N","F","D-","D","D+","C-","C","C+","B-","B","B+","A-","A","A+","IC","W"})</f>
        <v>0</v>
      </c>
    </row>
    <row r="44" spans="1:19" customHeight="1" ht="13.5">
      <c r="A44" s="20" t="str">
        <f>'COURSE WORK'!A45</f>
        <v>0</v>
      </c>
      <c r="B44" s="20" t="str">
        <f>'COURSE WORK'!B45</f>
        <v>0</v>
      </c>
      <c r="C44" s="14"/>
      <c r="D44" s="31"/>
      <c r="G44" s="15"/>
      <c r="J44" s="16" t="str">
        <f>10.6%*C44</f>
        <v>0</v>
      </c>
      <c r="K44" s="16" t="str">
        <f>24.4%*D44</f>
        <v>0</v>
      </c>
      <c r="L44" s="17" t="str">
        <f>20%*E44</f>
        <v>0</v>
      </c>
      <c r="M44" s="16" t="str">
        <f>34.4%*F44</f>
        <v>0</v>
      </c>
      <c r="N44" s="16" t="str">
        <f>5%*G44</f>
        <v>0</v>
      </c>
      <c r="O44" s="16" t="str">
        <f>SUM(J44:N44)</f>
        <v>0</v>
      </c>
      <c r="P44" s="18" t="str">
        <f>((H44+I44)%)*O44</f>
        <v>0</v>
      </c>
      <c r="Q44" s="16" t="str">
        <f>SUM(O44:P44)</f>
        <v>0</v>
      </c>
      <c r="R44" s="16">
        <v>0</v>
      </c>
      <c r="S44" s="17" t="str">
        <f>LOOKUP(R44,{0,1,49,51,54,57,60,64,68,72,76,80,85,90,"i","w"},{"N","F","D-","D","D+","C-","C","C+","B-","B","B+","A-","A","A+","IC","W"})</f>
        <v>0</v>
      </c>
    </row>
    <row r="45" spans="1:19" customHeight="1" ht="13.5">
      <c r="A45" s="20" t="str">
        <f>'COURSE WORK'!A46</f>
        <v>0</v>
      </c>
      <c r="B45" s="20" t="str">
        <f>'COURSE WORK'!B46</f>
        <v>0</v>
      </c>
      <c r="C45" s="14"/>
      <c r="D45" s="31"/>
      <c r="G45" s="15"/>
      <c r="J45" s="16" t="str">
        <f>10.6%*C45</f>
        <v>0</v>
      </c>
      <c r="K45" s="16" t="str">
        <f>24.4%*D45</f>
        <v>0</v>
      </c>
      <c r="L45" s="17" t="str">
        <f>20%*E45</f>
        <v>0</v>
      </c>
      <c r="M45" s="16" t="str">
        <f>34.4%*F45</f>
        <v>0</v>
      </c>
      <c r="N45" s="16" t="str">
        <f>5%*G45</f>
        <v>0</v>
      </c>
      <c r="O45" s="16" t="str">
        <f>SUM(J45:N45)</f>
        <v>0</v>
      </c>
      <c r="P45" s="18" t="str">
        <f>((H45+I45)%)*O45</f>
        <v>0</v>
      </c>
      <c r="Q45" s="16" t="str">
        <f>SUM(O45:P45)</f>
        <v>0</v>
      </c>
      <c r="R45" s="16" t="str">
        <f>ROUNDUP(Q45,0)</f>
        <v>0</v>
      </c>
      <c r="S45" s="17" t="str">
        <f>LOOKUP(R45,{0,1,49,51,54,57,60,64,68,72,76,80,85,90,"i","w"},{"N","F","D-","D","D+","C-","C","C+","B-","B","B+","A-","A","A+","IC","W"})</f>
        <v>0</v>
      </c>
    </row>
    <row r="46" spans="1:19" customHeight="1" ht="13.5">
      <c r="A46" s="20" t="str">
        <f>'COURSE WORK'!A47</f>
        <v>0</v>
      </c>
      <c r="B46" s="20" t="str">
        <f>'COURSE WORK'!B47</f>
        <v>0</v>
      </c>
      <c r="C46" s="14"/>
      <c r="D46" s="31"/>
      <c r="G46" s="15"/>
      <c r="J46" s="16" t="str">
        <f>10.6%*C46</f>
        <v>0</v>
      </c>
      <c r="K46" s="16" t="str">
        <f>24.4%*D46</f>
        <v>0</v>
      </c>
      <c r="L46" s="17" t="str">
        <f>20%*E46</f>
        <v>0</v>
      </c>
      <c r="M46" s="16" t="str">
        <f>34.4%*F46</f>
        <v>0</v>
      </c>
      <c r="N46" s="16" t="str">
        <f>5%*G46</f>
        <v>0</v>
      </c>
      <c r="O46" s="16" t="str">
        <f>SUM(J46:N46)</f>
        <v>0</v>
      </c>
      <c r="P46" s="18" t="str">
        <f>((H46+I46)%)*O46</f>
        <v>0</v>
      </c>
      <c r="Q46" s="16" t="str">
        <f>SUM(O46:P46)</f>
        <v>0</v>
      </c>
      <c r="R46" s="16" t="str">
        <f>ROUNDUP(Q46,0)</f>
        <v>0</v>
      </c>
      <c r="S46" s="17" t="str">
        <f>LOOKUP(R46,{0,1,49,51,54,57,60,64,68,72,76,80,85,90,"i","w"},{"N","F","D-","D","D+","C-","C","C+","B-","B","B+","A-","A","A+","IC","W"})</f>
        <v>0</v>
      </c>
    </row>
    <row r="47" spans="1:19" customHeight="1" ht="13.5">
      <c r="A47" s="20" t="str">
        <f>'COURSE WORK'!A48</f>
        <v>0</v>
      </c>
      <c r="B47" s="20" t="str">
        <f>'COURSE WORK'!B48</f>
        <v>0</v>
      </c>
      <c r="C47" s="14"/>
      <c r="D47" s="31"/>
      <c r="G47" s="15"/>
      <c r="J47" s="16" t="str">
        <f>10.6%*C47</f>
        <v>0</v>
      </c>
      <c r="K47" s="16" t="str">
        <f>24.4%*D47</f>
        <v>0</v>
      </c>
      <c r="L47" s="17" t="str">
        <f>20%*E47</f>
        <v>0</v>
      </c>
      <c r="M47" s="16" t="str">
        <f>34.4%*F47</f>
        <v>0</v>
      </c>
      <c r="N47" s="16" t="str">
        <f>5%*G47</f>
        <v>0</v>
      </c>
      <c r="O47" s="16" t="str">
        <f>SUM(J47:N47)</f>
        <v>0</v>
      </c>
      <c r="P47" s="18" t="str">
        <f>((H47+I47)%)*O47</f>
        <v>0</v>
      </c>
      <c r="Q47" s="16" t="str">
        <f>SUM(O47:P47)</f>
        <v>0</v>
      </c>
      <c r="R47" s="16" t="str">
        <f>ROUNDUP(Q47,0)</f>
        <v>0</v>
      </c>
      <c r="S47" s="17" t="str">
        <f>LOOKUP(R47,{0,1,49,51,54,57,60,64,68,72,76,80,85,90,"i","w"},{"N","F","D-","D","D+","C-","C","C+","B-","B","B+","A-","A","A+","IC","W"})</f>
        <v>0</v>
      </c>
    </row>
    <row r="48" spans="1:19" customHeight="1" ht="13.5">
      <c r="A48" s="20" t="str">
        <f>'COURSE WORK'!A49</f>
        <v>0</v>
      </c>
      <c r="B48" s="20" t="str">
        <f>'COURSE WORK'!B49</f>
        <v>0</v>
      </c>
      <c r="C48" s="14"/>
      <c r="D48" s="31"/>
      <c r="G48" s="15"/>
      <c r="J48" s="16" t="str">
        <f>10.6%*C48</f>
        <v>0</v>
      </c>
      <c r="K48" s="16" t="str">
        <f>24.4%*D48</f>
        <v>0</v>
      </c>
      <c r="L48" s="17" t="str">
        <f>20%*E48</f>
        <v>0</v>
      </c>
      <c r="M48" s="16" t="str">
        <f>34.4%*F48</f>
        <v>0</v>
      </c>
      <c r="N48" s="16" t="str">
        <f>5%*G48</f>
        <v>0</v>
      </c>
      <c r="O48" s="16" t="str">
        <f>SUM(J48:N48)</f>
        <v>0</v>
      </c>
      <c r="P48" s="18" t="str">
        <f>((H48+I48)%)*O48</f>
        <v>0</v>
      </c>
      <c r="Q48" s="16" t="str">
        <f>SUM(O48:P48)</f>
        <v>0</v>
      </c>
      <c r="R48" s="16" t="str">
        <f>ROUNDUP(Q48,0)</f>
        <v>0</v>
      </c>
      <c r="S48" s="17" t="str">
        <f>LOOKUP(R48,{0,1,49,51,54,57,60,64,68,72,76,80,85,90,"i","w"},{"N","F","D-","D","D+","C-","C","C+","B-","B","B+","A-","A","A+","IC","W"})</f>
        <v>0</v>
      </c>
    </row>
    <row r="49" spans="1:19" customHeight="1" ht="13.5">
      <c r="A49" s="20" t="str">
        <f>'COURSE WORK'!A50</f>
        <v>0</v>
      </c>
      <c r="B49" s="20" t="str">
        <f>'COURSE WORK'!B50</f>
        <v>0</v>
      </c>
      <c r="C49" s="14"/>
      <c r="D49" s="31"/>
      <c r="G49" s="15"/>
      <c r="J49" s="16" t="str">
        <f>10.6%*C49</f>
        <v>0</v>
      </c>
      <c r="K49" s="16" t="str">
        <f>24.4%*D49</f>
        <v>0</v>
      </c>
      <c r="L49" s="17" t="str">
        <f>20%*E49</f>
        <v>0</v>
      </c>
      <c r="M49" s="16" t="str">
        <f>34.4%*F49</f>
        <v>0</v>
      </c>
      <c r="N49" s="16" t="str">
        <f>5%*G49</f>
        <v>0</v>
      </c>
      <c r="O49" s="16" t="str">
        <f>SUM(J49:N49)</f>
        <v>0</v>
      </c>
      <c r="P49" s="18" t="str">
        <f>((H49+I49)%)*O49</f>
        <v>0</v>
      </c>
      <c r="Q49" s="16" t="str">
        <f>SUM(O49:P49)</f>
        <v>0</v>
      </c>
      <c r="R49" s="16" t="str">
        <f>ROUNDUP(Q49,0)</f>
        <v>0</v>
      </c>
      <c r="S49" s="17" t="str">
        <f>LOOKUP(R49,{0,1,49,51,54,57,60,64,68,72,76,80,85,90,"i","w"},{"N","F","D-","D","D+","C-","C","C+","B-","B","B+","A-","A","A+","IC","W"})</f>
        <v>0</v>
      </c>
    </row>
    <row r="50" spans="1:19" customHeight="1" ht="13.5">
      <c r="A50" s="20" t="str">
        <f>'COURSE WORK'!A51</f>
        <v>0</v>
      </c>
      <c r="B50" s="20" t="str">
        <f>'COURSE WORK'!B51</f>
        <v>0</v>
      </c>
      <c r="C50" s="14"/>
      <c r="D50" s="31"/>
      <c r="G50" s="15"/>
      <c r="J50" s="16" t="str">
        <f>10.6%*C50</f>
        <v>0</v>
      </c>
      <c r="K50" s="16" t="str">
        <f>24.4%*D50</f>
        <v>0</v>
      </c>
      <c r="L50" s="17" t="str">
        <f>20%*E50</f>
        <v>0</v>
      </c>
      <c r="M50" s="16" t="str">
        <f>34.4%*F50</f>
        <v>0</v>
      </c>
      <c r="N50" s="16" t="str">
        <f>5%*G50</f>
        <v>0</v>
      </c>
      <c r="O50" s="16" t="str">
        <f>SUM(J50:N50)</f>
        <v>0</v>
      </c>
      <c r="P50" s="18" t="str">
        <f>((H50+I50)%)*O50</f>
        <v>0</v>
      </c>
      <c r="Q50" s="16" t="str">
        <f>SUM(O50:P50)</f>
        <v>0</v>
      </c>
      <c r="R50" s="16" t="str">
        <f>ROUNDUP(Q50,0)</f>
        <v>0</v>
      </c>
      <c r="S50" s="17" t="str">
        <f>LOOKUP(R50,{0,1,49,51,54,57,60,64,68,72,76,80,85,90,"i","w"},{"N","F","D-","D","D+","C-","C","C+","B-","B","B+","A-","A","A+","IC","W"})</f>
        <v>0</v>
      </c>
    </row>
    <row r="51" spans="1:19" customHeight="1" ht="13.5">
      <c r="A51" s="20" t="str">
        <f>'COURSE WORK'!A52</f>
        <v>0</v>
      </c>
      <c r="B51" s="20" t="str">
        <f>'COURSE WORK'!B52</f>
        <v>0</v>
      </c>
      <c r="C51" s="14"/>
      <c r="D51" s="31"/>
      <c r="G51" s="15"/>
      <c r="J51" s="16" t="str">
        <f>10.6%*C51</f>
        <v>0</v>
      </c>
      <c r="K51" s="16" t="str">
        <f>24.4%*D51</f>
        <v>0</v>
      </c>
      <c r="L51" s="17" t="str">
        <f>20%*E51</f>
        <v>0</v>
      </c>
      <c r="M51" s="16" t="str">
        <f>34.4%*F51</f>
        <v>0</v>
      </c>
      <c r="N51" s="16" t="str">
        <f>5%*G51</f>
        <v>0</v>
      </c>
      <c r="O51" s="16" t="str">
        <f>SUM(J51:N51)</f>
        <v>0</v>
      </c>
      <c r="P51" s="18" t="str">
        <f>((H51+I51)%)*O51</f>
        <v>0</v>
      </c>
      <c r="Q51" s="16" t="str">
        <f>SUM(O51:P51)</f>
        <v>0</v>
      </c>
      <c r="R51" s="16" t="str">
        <f>ROUNDUP(Q51,0)</f>
        <v>0</v>
      </c>
      <c r="S51" s="17" t="str">
        <f>LOOKUP(R51,{0,1,49,51,54,57,60,64,68,72,76,80,85,90,"i","w"},{"N","F","D-","D","D+","C-","C","C+","B-","B","B+","A-","A","A+","IC","W"})</f>
        <v>0</v>
      </c>
    </row>
    <row r="52" spans="1:19" customHeight="1" ht="13.5">
      <c r="A52" s="20" t="str">
        <f>'COURSE WORK'!A53</f>
        <v>0</v>
      </c>
      <c r="B52" s="20" t="str">
        <f>'COURSE WORK'!B53</f>
        <v>0</v>
      </c>
      <c r="C52" s="14"/>
      <c r="D52" s="31"/>
      <c r="G52" s="15"/>
      <c r="J52" s="16" t="str">
        <f>10.6%*C52</f>
        <v>0</v>
      </c>
      <c r="K52" s="16" t="str">
        <f>24.4%*D52</f>
        <v>0</v>
      </c>
      <c r="L52" s="17" t="str">
        <f>20%*E52</f>
        <v>0</v>
      </c>
      <c r="M52" s="16" t="str">
        <f>34.4%*F52</f>
        <v>0</v>
      </c>
      <c r="N52" s="16" t="str">
        <f>5%*G52</f>
        <v>0</v>
      </c>
      <c r="O52" s="16" t="str">
        <f>SUM(J52:N52)</f>
        <v>0</v>
      </c>
      <c r="P52" s="18" t="str">
        <f>((H52+I52)%)*O52</f>
        <v>0</v>
      </c>
      <c r="Q52" s="16" t="str">
        <f>SUM(O52:P52)</f>
        <v>0</v>
      </c>
      <c r="R52" s="16" t="str">
        <f>ROUNDUP(Q52,0)</f>
        <v>0</v>
      </c>
      <c r="S52" s="17" t="str">
        <f>LOOKUP(R52,{0,1,49,51,54,57,60,64,68,72,76,80,85,90,"i","w"},{"N","F","D-","D","D+","C-","C","C+","B-","B","B+","A-","A","A+","IC","W"})</f>
        <v>0</v>
      </c>
    </row>
    <row r="53" spans="1:19" customHeight="1" ht="13.5">
      <c r="A53" s="20" t="str">
        <f>'COURSE WORK'!A54</f>
        <v>0</v>
      </c>
      <c r="B53" s="20" t="str">
        <f>'COURSE WORK'!B54</f>
        <v>0</v>
      </c>
      <c r="C53" s="14"/>
      <c r="D53" s="31"/>
      <c r="G53" s="15"/>
      <c r="J53" s="16" t="str">
        <f>10.6%*C53</f>
        <v>0</v>
      </c>
      <c r="K53" s="16" t="str">
        <f>24.4%*D53</f>
        <v>0</v>
      </c>
      <c r="L53" s="17" t="str">
        <f>20%*E53</f>
        <v>0</v>
      </c>
      <c r="M53" s="16" t="str">
        <f>34.4%*F53</f>
        <v>0</v>
      </c>
      <c r="N53" s="16" t="str">
        <f>5%*G53</f>
        <v>0</v>
      </c>
      <c r="O53" s="16" t="str">
        <f>SUM(J53:N53)</f>
        <v>0</v>
      </c>
      <c r="P53" s="18" t="str">
        <f>((H53+I53)%)*O53</f>
        <v>0</v>
      </c>
      <c r="Q53" s="16" t="str">
        <f>SUM(O53:P53)</f>
        <v>0</v>
      </c>
      <c r="R53" s="16" t="str">
        <f>ROUNDUP(Q53,0)</f>
        <v>0</v>
      </c>
      <c r="S53" s="17" t="str">
        <f>LOOKUP(R53,{0,1,49,51,54,57,60,64,68,72,76,80,85,90,"i","w"},{"N","F","D-","D","D+","C-","C","C+","B-","B","B+","A-","A","A+","IC","W"})</f>
        <v>0</v>
      </c>
    </row>
    <row r="54" spans="1:19" customHeight="1" ht="13.5">
      <c r="A54" s="20" t="str">
        <f>'COURSE WORK'!A55</f>
        <v>0</v>
      </c>
      <c r="B54" s="20" t="str">
        <f>'COURSE WORK'!B55</f>
        <v>0</v>
      </c>
      <c r="C54" s="14"/>
      <c r="D54" s="31"/>
      <c r="G54" s="15"/>
      <c r="J54" s="16" t="str">
        <f>10.6%*C54</f>
        <v>0</v>
      </c>
      <c r="K54" s="16" t="str">
        <f>24.4%*D54</f>
        <v>0</v>
      </c>
      <c r="L54" s="17" t="str">
        <f>20%*E54</f>
        <v>0</v>
      </c>
      <c r="M54" s="16" t="str">
        <f>34.4%*F54</f>
        <v>0</v>
      </c>
      <c r="N54" s="16" t="str">
        <f>5%*G54</f>
        <v>0</v>
      </c>
      <c r="O54" s="16" t="str">
        <f>SUM(J54:N54)</f>
        <v>0</v>
      </c>
      <c r="P54" s="18" t="str">
        <f>((H54+I54)%)*O54</f>
        <v>0</v>
      </c>
      <c r="Q54" s="16" t="str">
        <f>SUM(O54:P54)</f>
        <v>0</v>
      </c>
      <c r="R54" s="16" t="str">
        <f>ROUNDUP(Q54,0)</f>
        <v>0</v>
      </c>
      <c r="S54" s="17" t="str">
        <f>LOOKUP(R54,{0,1,49,51,54,57,60,64,68,72,76,80,85,90,"i","w"},{"N","F","D-","D","D+","C-","C","C+","B-","B","B+","A-","A","A+","IC","W"})</f>
        <v>0</v>
      </c>
    </row>
    <row r="55" spans="1:19" customHeight="1" ht="13.5">
      <c r="A55" s="20" t="str">
        <f>'COURSE WORK'!A56</f>
        <v>0</v>
      </c>
      <c r="B55" s="20" t="str">
        <f>'COURSE WORK'!B56</f>
        <v>0</v>
      </c>
      <c r="C55" s="14"/>
      <c r="D55" s="31"/>
      <c r="G55" s="15"/>
      <c r="J55" s="16" t="str">
        <f>10.6%*C55</f>
        <v>0</v>
      </c>
      <c r="K55" s="16" t="str">
        <f>24.4%*D55</f>
        <v>0</v>
      </c>
      <c r="L55" s="17" t="str">
        <f>20%*E55</f>
        <v>0</v>
      </c>
      <c r="M55" s="16" t="str">
        <f>34.4%*F55</f>
        <v>0</v>
      </c>
      <c r="N55" s="16" t="str">
        <f>5%*G55</f>
        <v>0</v>
      </c>
      <c r="O55" s="16" t="str">
        <f>SUM(J55:N55)</f>
        <v>0</v>
      </c>
      <c r="P55" s="18" t="str">
        <f>((H55+I55)%)*O55</f>
        <v>0</v>
      </c>
      <c r="Q55" s="16" t="str">
        <f>SUM(O55:P55)</f>
        <v>0</v>
      </c>
      <c r="R55" s="16" t="str">
        <f>ROUNDUP(Q55,0)</f>
        <v>0</v>
      </c>
      <c r="S55" s="17" t="str">
        <f>LOOKUP(R55,{0,1,49,51,54,57,60,64,68,72,76,80,85,90,"i","w"},{"N","F","D-","D","D+","C-","C","C+","B-","B","B+","A-","A","A+","IC","W"})</f>
        <v>0</v>
      </c>
    </row>
    <row r="56" spans="1:19" customHeight="1" ht="13.5">
      <c r="A56" s="20" t="str">
        <f>'COURSE WORK'!A57</f>
        <v>0</v>
      </c>
      <c r="B56" s="20" t="str">
        <f>'COURSE WORK'!B57</f>
        <v>0</v>
      </c>
      <c r="C56" s="14"/>
      <c r="D56" s="31"/>
      <c r="G56" s="15"/>
      <c r="J56" s="16" t="str">
        <f>10.6%*C56</f>
        <v>0</v>
      </c>
      <c r="K56" s="16" t="str">
        <f>24.4%*D56</f>
        <v>0</v>
      </c>
      <c r="L56" s="17" t="str">
        <f>20%*E56</f>
        <v>0</v>
      </c>
      <c r="M56" s="16" t="str">
        <f>34.4%*F56</f>
        <v>0</v>
      </c>
      <c r="N56" s="16" t="str">
        <f>5%*G56</f>
        <v>0</v>
      </c>
      <c r="O56" s="16" t="str">
        <f>SUM(J56:N56)</f>
        <v>0</v>
      </c>
      <c r="P56" s="18" t="str">
        <f>((H56+I56)%)*O56</f>
        <v>0</v>
      </c>
      <c r="Q56" s="16" t="str">
        <f>SUM(O56:P56)</f>
        <v>0</v>
      </c>
      <c r="R56" s="16" t="str">
        <f>ROUNDUP(Q56,0)</f>
        <v>0</v>
      </c>
      <c r="S56" s="17" t="str">
        <f>LOOKUP(R56,{0,1,49,51,54,57,60,64,68,72,76,80,85,90,"i","w"},{"N","F","D-","D","D+","C-","C","C+","B-","B","B+","A-","A","A+","IC","W"})</f>
        <v>0</v>
      </c>
    </row>
    <row r="57" spans="1:19" customHeight="1" ht="13.5">
      <c r="A57" s="20" t="str">
        <f>'COURSE WORK'!A58</f>
        <v>0</v>
      </c>
      <c r="B57" s="20" t="str">
        <f>'COURSE WORK'!B58</f>
        <v>0</v>
      </c>
      <c r="C57" s="14"/>
      <c r="D57" s="31"/>
      <c r="G57" s="15"/>
      <c r="J57" s="16" t="str">
        <f>10.6%*C57</f>
        <v>0</v>
      </c>
      <c r="K57" s="16" t="str">
        <f>24.4%*D57</f>
        <v>0</v>
      </c>
      <c r="L57" s="17" t="str">
        <f>20%*E57</f>
        <v>0</v>
      </c>
      <c r="M57" s="16" t="str">
        <f>34.4%*F57</f>
        <v>0</v>
      </c>
      <c r="N57" s="16" t="str">
        <f>5%*G57</f>
        <v>0</v>
      </c>
      <c r="O57" s="16" t="str">
        <f>SUM(J57:N57)</f>
        <v>0</v>
      </c>
      <c r="P57" s="18" t="str">
        <f>((H57+I57)%)*O57</f>
        <v>0</v>
      </c>
      <c r="Q57" s="16" t="str">
        <f>SUM(O57:P57)</f>
        <v>0</v>
      </c>
      <c r="R57" s="16" t="str">
        <f>ROUNDUP(Q57,0)</f>
        <v>0</v>
      </c>
      <c r="S57" s="17" t="str">
        <f>LOOKUP(R57,{0,1,49,51,54,57,60,64,68,72,76,80,85,90,"i","w"},{"N","F","D-","D","D+","C-","C","C+","B-","B","B+","A-","A","A+","IC","W"})</f>
        <v>0</v>
      </c>
    </row>
    <row r="58" spans="1:19" customHeight="1" ht="13.5">
      <c r="A58" s="20" t="str">
        <f>'COURSE WORK'!A59</f>
        <v>0</v>
      </c>
      <c r="B58" s="20" t="str">
        <f>'COURSE WORK'!B59</f>
        <v>0</v>
      </c>
      <c r="C58" s="14"/>
      <c r="D58" s="31"/>
      <c r="G58" s="15"/>
      <c r="J58" s="16" t="str">
        <f>10.6%*C58</f>
        <v>0</v>
      </c>
      <c r="K58" s="16" t="str">
        <f>24.4%*D58</f>
        <v>0</v>
      </c>
      <c r="L58" s="17" t="str">
        <f>20%*E58</f>
        <v>0</v>
      </c>
      <c r="M58" s="16" t="str">
        <f>34.4%*F58</f>
        <v>0</v>
      </c>
      <c r="N58" s="16" t="str">
        <f>5%*G58</f>
        <v>0</v>
      </c>
      <c r="O58" s="16" t="str">
        <f>SUM(J58:N58)</f>
        <v>0</v>
      </c>
      <c r="P58" s="18" t="str">
        <f>((H58+I58)%)*O58</f>
        <v>0</v>
      </c>
      <c r="Q58" s="16" t="str">
        <f>SUM(O58:P58)</f>
        <v>0</v>
      </c>
      <c r="R58" s="16" t="str">
        <f>ROUNDUP(Q58,0)</f>
        <v>0</v>
      </c>
      <c r="S58" s="17" t="str">
        <f>LOOKUP(R58,{0,1,49,51,54,57,60,64,68,72,76,80,85,90,"i","w"},{"N","F","D-","D","D+","C-","C","C+","B-","B","B+","A-","A","A+","IC","W"})</f>
        <v>0</v>
      </c>
    </row>
    <row r="59" spans="1:19" customHeight="1" ht="13.5">
      <c r="A59" s="20" t="str">
        <f>'COURSE WORK'!A60</f>
        <v>0</v>
      </c>
      <c r="B59" s="20" t="str">
        <f>'COURSE WORK'!B60</f>
        <v>0</v>
      </c>
      <c r="C59" s="14"/>
      <c r="D59" s="31"/>
      <c r="G59" s="15"/>
      <c r="J59" s="16" t="str">
        <f>10.6%*C59</f>
        <v>0</v>
      </c>
      <c r="K59" s="16" t="str">
        <f>24.4%*D59</f>
        <v>0</v>
      </c>
      <c r="L59" s="17" t="str">
        <f>20%*E59</f>
        <v>0</v>
      </c>
      <c r="M59" s="16" t="str">
        <f>34.4%*F59</f>
        <v>0</v>
      </c>
      <c r="N59" s="16" t="str">
        <f>5%*G59</f>
        <v>0</v>
      </c>
      <c r="O59" s="16" t="str">
        <f>SUM(J59:N59)</f>
        <v>0</v>
      </c>
      <c r="P59" s="18" t="str">
        <f>((H59+I59)%)*O59</f>
        <v>0</v>
      </c>
      <c r="Q59" s="16" t="str">
        <f>SUM(O59:P59)</f>
        <v>0</v>
      </c>
      <c r="R59" s="16" t="str">
        <f>ROUNDUP(Q59,0)</f>
        <v>0</v>
      </c>
      <c r="S59" s="17" t="str">
        <f>LOOKUP(R59,{0,1,49,51,54,57,60,64,68,72,76,80,85,90,"i","w"},{"N","F","D-","D","D+","C-","C","C+","B-","B","B+","A-","A","A+","IC","W"})</f>
        <v>0</v>
      </c>
    </row>
    <row r="60" spans="1:19" customHeight="1" ht="13.5">
      <c r="A60" s="20" t="str">
        <f>'COURSE WORK'!A61</f>
        <v>0</v>
      </c>
      <c r="B60" s="20" t="str">
        <f>'COURSE WORK'!B61</f>
        <v>0</v>
      </c>
      <c r="C60" s="14"/>
      <c r="D60" s="31"/>
      <c r="G60" s="15"/>
      <c r="J60" s="16" t="str">
        <f>10.6%*C60</f>
        <v>0</v>
      </c>
      <c r="K60" s="16" t="str">
        <f>24.4%*D60</f>
        <v>0</v>
      </c>
      <c r="L60" s="17" t="str">
        <f>20%*E60</f>
        <v>0</v>
      </c>
      <c r="M60" s="16" t="str">
        <f>34.4%*F60</f>
        <v>0</v>
      </c>
      <c r="N60" s="16" t="str">
        <f>5%*G60</f>
        <v>0</v>
      </c>
      <c r="O60" s="16" t="str">
        <f>SUM(J60:N60)</f>
        <v>0</v>
      </c>
      <c r="P60" s="18" t="str">
        <f>((H60+I60)%)*O60</f>
        <v>0</v>
      </c>
      <c r="Q60" s="16" t="str">
        <f>SUM(O60:P60)</f>
        <v>0</v>
      </c>
      <c r="R60" s="16" t="str">
        <f>ROUNDUP(Q60,0)</f>
        <v>0</v>
      </c>
      <c r="S60" s="17" t="str">
        <f>LOOKUP(R60,{0,1,49,51,54,57,60,64,68,72,76,80,85,90,"i","w"},{"N","F","D-","D","D+","C-","C","C+","B-","B","B+","A-","A","A+","IC","W"})</f>
        <v>0</v>
      </c>
    </row>
    <row r="61" spans="1:19" customHeight="1" ht="13.5">
      <c r="A61" s="20" t="str">
        <f>'COURSE WORK'!A62</f>
        <v>0</v>
      </c>
      <c r="B61" s="20" t="str">
        <f>'COURSE WORK'!B62</f>
        <v>0</v>
      </c>
      <c r="C61" s="14"/>
      <c r="D61" s="31"/>
      <c r="G61" s="15"/>
      <c r="J61" s="16" t="str">
        <f>10.6%*C61</f>
        <v>0</v>
      </c>
      <c r="K61" s="16" t="str">
        <f>24.4%*D61</f>
        <v>0</v>
      </c>
      <c r="L61" s="17" t="str">
        <f>20%*E61</f>
        <v>0</v>
      </c>
      <c r="M61" s="16" t="str">
        <f>34.4%*F61</f>
        <v>0</v>
      </c>
      <c r="N61" s="16" t="str">
        <f>5%*G61</f>
        <v>0</v>
      </c>
      <c r="O61" s="16" t="str">
        <f>SUM(J61:N61)</f>
        <v>0</v>
      </c>
      <c r="P61" s="18" t="str">
        <f>((H61+I61)%)*O61</f>
        <v>0</v>
      </c>
      <c r="Q61" s="16" t="str">
        <f>SUM(O61:P61)</f>
        <v>0</v>
      </c>
      <c r="R61" s="16" t="str">
        <f>ROUNDUP(Q61,0)</f>
        <v>0</v>
      </c>
      <c r="S61" s="17" t="str">
        <f>LOOKUP(R61,{0,1,49,51,54,57,60,64,68,72,76,80,85,90,"i","w"},{"N","F","D-","D","D+","C-","C","C+","B-","B","B+","A-","A","A+","IC","W"})</f>
        <v>0</v>
      </c>
    </row>
    <row r="62" spans="1:19" customHeight="1" ht="13.5">
      <c r="A62" s="20" t="str">
        <f>'COURSE WORK'!A63</f>
        <v>0</v>
      </c>
      <c r="B62" s="20" t="str">
        <f>'COURSE WORK'!B63</f>
        <v>0</v>
      </c>
      <c r="C62" s="14"/>
      <c r="D62" s="31"/>
      <c r="G62" s="15"/>
      <c r="J62" s="16" t="str">
        <f>10.6%*C62</f>
        <v>0</v>
      </c>
      <c r="K62" s="16" t="str">
        <f>24.4%*D62</f>
        <v>0</v>
      </c>
      <c r="L62" s="17" t="str">
        <f>20%*E62</f>
        <v>0</v>
      </c>
      <c r="M62" s="16" t="str">
        <f>34.4%*F62</f>
        <v>0</v>
      </c>
      <c r="N62" s="16" t="str">
        <f>5%*G62</f>
        <v>0</v>
      </c>
      <c r="O62" s="16" t="str">
        <f>SUM(J62:N62)</f>
        <v>0</v>
      </c>
      <c r="P62" s="18" t="str">
        <f>((H62+I62)%)*O62</f>
        <v>0</v>
      </c>
      <c r="Q62" s="16" t="str">
        <f>SUM(O62:P62)</f>
        <v>0</v>
      </c>
      <c r="R62" s="16" t="str">
        <f>ROUNDUP(Q62,0)</f>
        <v>0</v>
      </c>
      <c r="S62" s="17" t="str">
        <f>LOOKUP(R62,{0,1,49,51,54,57,60,64,68,72,76,80,85,90,"i","w"},{"N","F","D-","D","D+","C-","C","C+","B-","B","B+","A-","A","A+","IC","W"})</f>
        <v>0</v>
      </c>
    </row>
    <row r="63" spans="1:19" customHeight="1" ht="13.5">
      <c r="A63" s="20" t="str">
        <f>'COURSE WORK'!A64</f>
        <v>0</v>
      </c>
      <c r="B63" s="20" t="str">
        <f>'COURSE WORK'!B64</f>
        <v>0</v>
      </c>
      <c r="C63" s="14"/>
      <c r="D63" s="31"/>
      <c r="G63" s="15"/>
      <c r="J63" s="16" t="str">
        <f>10.6%*C63</f>
        <v>0</v>
      </c>
      <c r="K63" s="16" t="str">
        <f>24.4%*D63</f>
        <v>0</v>
      </c>
      <c r="L63" s="17" t="str">
        <f>20%*E63</f>
        <v>0</v>
      </c>
      <c r="M63" s="16" t="str">
        <f>34.4%*F63</f>
        <v>0</v>
      </c>
      <c r="N63" s="16" t="str">
        <f>5%*G63</f>
        <v>0</v>
      </c>
      <c r="O63" s="16" t="str">
        <f>SUM(J63:N63)</f>
        <v>0</v>
      </c>
      <c r="P63" s="18" t="str">
        <f>((H63+I63)%)*O63</f>
        <v>0</v>
      </c>
      <c r="Q63" s="16" t="str">
        <f>SUM(O63:P63)</f>
        <v>0</v>
      </c>
      <c r="R63" s="16" t="str">
        <f>ROUNDUP(Q63,0)</f>
        <v>0</v>
      </c>
      <c r="S63" s="17" t="str">
        <f>LOOKUP(R63,{0,1,49,51,54,57,60,64,68,72,76,80,85,90,"i","w"},{"N","F","D-","D","D+","C-","C","C+","B-","B","B+","A-","A","A+","IC","W"})</f>
        <v>0</v>
      </c>
    </row>
    <row r="64" spans="1:19" customHeight="1" ht="13.5">
      <c r="A64" s="20" t="str">
        <f>'COURSE WORK'!A65</f>
        <v>0</v>
      </c>
      <c r="B64" s="20" t="str">
        <f>'COURSE WORK'!B65</f>
        <v>0</v>
      </c>
      <c r="C64" s="14"/>
      <c r="D64" s="31"/>
      <c r="G64" s="15"/>
      <c r="J64" s="16" t="str">
        <f>10.6%*C64</f>
        <v>0</v>
      </c>
      <c r="K64" s="16" t="str">
        <f>24.4%*D64</f>
        <v>0</v>
      </c>
      <c r="L64" s="17" t="str">
        <f>20%*E64</f>
        <v>0</v>
      </c>
      <c r="M64" s="16" t="str">
        <f>34.4%*F64</f>
        <v>0</v>
      </c>
      <c r="N64" s="16" t="str">
        <f>5%*G64</f>
        <v>0</v>
      </c>
      <c r="O64" s="16" t="str">
        <f>SUM(J64:N64)</f>
        <v>0</v>
      </c>
      <c r="P64" s="18" t="str">
        <f>((H64+I64)%)*O64</f>
        <v>0</v>
      </c>
      <c r="Q64" s="16" t="str">
        <f>SUM(O64:P64)</f>
        <v>0</v>
      </c>
      <c r="R64" s="16" t="str">
        <f>ROUNDUP(Q64,0)</f>
        <v>0</v>
      </c>
      <c r="S64" s="17" t="str">
        <f>LOOKUP(R64,{0,1,49,51,54,57,60,64,68,72,76,80,85,90,"i","w"},{"N","F","D-","D","D+","C-","C","C+","B-","B","B+","A-","A","A+","IC","W"})</f>
        <v>0</v>
      </c>
    </row>
    <row r="65" spans="1:19" customHeight="1" ht="13.5">
      <c r="A65" s="20" t="str">
        <f>'COURSE WORK'!A66</f>
        <v>0</v>
      </c>
      <c r="B65" s="20" t="str">
        <f>'COURSE WORK'!B66</f>
        <v>0</v>
      </c>
      <c r="C65" s="14"/>
      <c r="D65" s="31"/>
      <c r="G65" s="15"/>
      <c r="J65" s="16" t="str">
        <f>10.6%*C65</f>
        <v>0</v>
      </c>
      <c r="K65" s="16" t="str">
        <f>24.4%*D65</f>
        <v>0</v>
      </c>
      <c r="L65" s="17" t="str">
        <f>20%*E65</f>
        <v>0</v>
      </c>
      <c r="M65" s="16" t="str">
        <f>34.4%*F65</f>
        <v>0</v>
      </c>
      <c r="N65" s="16" t="str">
        <f>5%*G65</f>
        <v>0</v>
      </c>
      <c r="O65" s="16" t="str">
        <f>SUM(J65:N65)</f>
        <v>0</v>
      </c>
      <c r="P65" s="18" t="str">
        <f>((H65+I65)%)*O65</f>
        <v>0</v>
      </c>
      <c r="Q65" s="16" t="str">
        <f>SUM(O65:P65)</f>
        <v>0</v>
      </c>
      <c r="R65" s="16" t="str">
        <f>ROUNDUP(Q65,0)</f>
        <v>0</v>
      </c>
      <c r="S65" s="17" t="str">
        <f>LOOKUP(R65,{0,1,49,51,54,57,60,64,68,72,76,80,85,90,"i","w"},{"N","F","D-","D","D+","C-","C","C+","B-","B","B+","A-","A","A+","IC","W"})</f>
        <v>0</v>
      </c>
    </row>
    <row r="66" spans="1:19" customHeight="1" ht="13.5">
      <c r="A66" s="20" t="str">
        <f>'COURSE WORK'!A67</f>
        <v>0</v>
      </c>
      <c r="B66" s="20" t="str">
        <f>'COURSE WORK'!B67</f>
        <v>0</v>
      </c>
      <c r="C66" s="14"/>
      <c r="D66" s="31"/>
      <c r="G66" s="15"/>
      <c r="J66" s="16" t="str">
        <f>10.6%*C66</f>
        <v>0</v>
      </c>
      <c r="K66" s="16" t="str">
        <f>24.4%*D66</f>
        <v>0</v>
      </c>
      <c r="L66" s="17" t="str">
        <f>20%*E66</f>
        <v>0</v>
      </c>
      <c r="M66" s="16" t="str">
        <f>34.4%*F66</f>
        <v>0</v>
      </c>
      <c r="N66" s="16" t="str">
        <f>5%*G66</f>
        <v>0</v>
      </c>
      <c r="O66" s="16" t="str">
        <f>SUM(J66:N66)</f>
        <v>0</v>
      </c>
      <c r="P66" s="18" t="str">
        <f>((H66+I66)%)*O66</f>
        <v>0</v>
      </c>
      <c r="Q66" s="16" t="str">
        <f>SUM(O66:P66)</f>
        <v>0</v>
      </c>
      <c r="R66" s="16" t="str">
        <f>ROUNDUP(Q66,0)</f>
        <v>0</v>
      </c>
      <c r="S66" s="17" t="str">
        <f>LOOKUP(R66,{0,1,49,51,54,57,60,64,68,72,76,80,85,90,"i","w"},{"N","F","D-","D","D+","C-","C","C+","B-","B","B+","A-","A","A+","IC","W"})</f>
        <v>0</v>
      </c>
    </row>
    <row r="67" spans="1:19" customHeight="1" ht="13.5">
      <c r="A67" s="20" t="str">
        <f>'COURSE WORK'!A68</f>
        <v>0</v>
      </c>
      <c r="B67" s="20" t="str">
        <f>'COURSE WORK'!B68</f>
        <v>0</v>
      </c>
      <c r="C67" s="14"/>
      <c r="D67" s="31"/>
      <c r="G67" s="15"/>
      <c r="J67" s="16" t="str">
        <f>10.6%*C67</f>
        <v>0</v>
      </c>
      <c r="K67" s="16" t="str">
        <f>24.4%*D67</f>
        <v>0</v>
      </c>
      <c r="L67" s="17" t="str">
        <f>20%*E67</f>
        <v>0</v>
      </c>
      <c r="M67" s="16" t="str">
        <f>34.4%*F67</f>
        <v>0</v>
      </c>
      <c r="N67" s="16" t="str">
        <f>5%*G67</f>
        <v>0</v>
      </c>
      <c r="O67" s="16" t="str">
        <f>SUM(J67:N67)</f>
        <v>0</v>
      </c>
      <c r="P67" s="18" t="str">
        <f>((H67+I67)%)*O67</f>
        <v>0</v>
      </c>
      <c r="Q67" s="16" t="str">
        <f>SUM(O67:P67)</f>
        <v>0</v>
      </c>
      <c r="R67" s="16" t="str">
        <f>ROUNDUP(Q67,0)</f>
        <v>0</v>
      </c>
      <c r="S67" s="17" t="str">
        <f>LOOKUP(R67,{0,1,49,51,54,57,60,64,68,72,76,80,85,90,"i","w"},{"N","F","D-","D","D+","C-","C","C+","B-","B","B+","A-","A","A+","IC","W"})</f>
        <v>0</v>
      </c>
    </row>
    <row r="68" spans="1:19" customHeight="1" ht="13.5">
      <c r="A68" s="20" t="str">
        <f>'COURSE WORK'!A69</f>
        <v>0</v>
      </c>
      <c r="B68" s="20" t="str">
        <f>'COURSE WORK'!B69</f>
        <v>0</v>
      </c>
      <c r="C68" s="14"/>
      <c r="D68" s="31"/>
      <c r="G68" s="15"/>
      <c r="J68" s="16" t="str">
        <f>10.6%*C68</f>
        <v>0</v>
      </c>
      <c r="K68" s="16" t="str">
        <f>24.4%*D68</f>
        <v>0</v>
      </c>
      <c r="L68" s="17" t="str">
        <f>20%*E68</f>
        <v>0</v>
      </c>
      <c r="M68" s="16" t="str">
        <f>34.4%*F68</f>
        <v>0</v>
      </c>
      <c r="N68" s="16" t="str">
        <f>5%*G68</f>
        <v>0</v>
      </c>
      <c r="O68" s="16" t="str">
        <f>SUM(J68:N68)</f>
        <v>0</v>
      </c>
      <c r="P68" s="18" t="str">
        <f>((H68+I68)%)*O68</f>
        <v>0</v>
      </c>
      <c r="Q68" s="16" t="str">
        <f>SUM(O68:P68)</f>
        <v>0</v>
      </c>
      <c r="R68" s="16" t="str">
        <f>ROUNDUP(Q68,0)</f>
        <v>0</v>
      </c>
      <c r="S68" s="17" t="str">
        <f>LOOKUP(R68,{0,1,49,51,54,57,60,64,68,72,76,80,85,90,"i","w"},{"N","F","D-","D","D+","C-","C","C+","B-","B","B+","A-","A","A+","IC","W"})</f>
        <v>0</v>
      </c>
    </row>
    <row r="69" spans="1:19" customHeight="1" ht="13.5">
      <c r="A69" s="20" t="str">
        <f>'COURSE WORK'!A70</f>
        <v>0</v>
      </c>
      <c r="B69" s="20" t="str">
        <f>'COURSE WORK'!B70</f>
        <v>0</v>
      </c>
      <c r="C69" s="14"/>
      <c r="D69" s="31"/>
      <c r="G69" s="15"/>
      <c r="J69" s="16" t="str">
        <f>10.6%*C69</f>
        <v>0</v>
      </c>
      <c r="K69" s="16" t="str">
        <f>24.4%*D69</f>
        <v>0</v>
      </c>
      <c r="L69" s="17" t="str">
        <f>20%*E69</f>
        <v>0</v>
      </c>
      <c r="M69" s="16" t="str">
        <f>34.4%*F69</f>
        <v>0</v>
      </c>
      <c r="N69" s="16" t="str">
        <f>5%*G69</f>
        <v>0</v>
      </c>
      <c r="O69" s="16" t="str">
        <f>SUM(J69:N69)</f>
        <v>0</v>
      </c>
      <c r="P69" s="18" t="str">
        <f>((H69+I69)%)*O69</f>
        <v>0</v>
      </c>
      <c r="Q69" s="16" t="str">
        <f>SUM(O69:P69)</f>
        <v>0</v>
      </c>
      <c r="R69" s="16" t="str">
        <f>ROUNDUP(Q69,0)</f>
        <v>0</v>
      </c>
      <c r="S69" s="17" t="str">
        <f>LOOKUP(R69,{0,1,49,51,54,57,60,64,68,72,76,80,85,90,"i","w"},{"N","F","D-","D","D+","C-","C","C+","B-","B","B+","A-","A","A+","IC","W"})</f>
        <v>0</v>
      </c>
    </row>
    <row r="70" spans="1:19" customHeight="1" ht="13.5">
      <c r="A70" s="20" t="str">
        <f>'COURSE WORK'!A71</f>
        <v>0</v>
      </c>
      <c r="B70" s="20" t="str">
        <f>'COURSE WORK'!B71</f>
        <v>0</v>
      </c>
      <c r="C70" s="14"/>
      <c r="D70" s="31"/>
      <c r="G70" s="15"/>
      <c r="J70" s="16" t="str">
        <f>10.6%*C70</f>
        <v>0</v>
      </c>
      <c r="K70" s="16" t="str">
        <f>24.4%*D70</f>
        <v>0</v>
      </c>
      <c r="L70" s="17" t="str">
        <f>20%*E70</f>
        <v>0</v>
      </c>
      <c r="M70" s="16" t="str">
        <f>34.4%*F70</f>
        <v>0</v>
      </c>
      <c r="N70" s="16" t="str">
        <f>5%*G70</f>
        <v>0</v>
      </c>
      <c r="O70" s="16" t="str">
        <f>SUM(J70:N70)</f>
        <v>0</v>
      </c>
      <c r="P70" s="18" t="str">
        <f>((H70+I70)%)*O70</f>
        <v>0</v>
      </c>
      <c r="Q70" s="16" t="str">
        <f>SUM(O70:P70)</f>
        <v>0</v>
      </c>
      <c r="R70" s="16" t="str">
        <f>ROUNDUP(Q70,0)</f>
        <v>0</v>
      </c>
      <c r="S70" s="17" t="str">
        <f>LOOKUP(R70,{0,1,49,51,54,57,60,64,68,72,76,80,85,90,"i","w"},{"N","F","D-","D","D+","C-","C","C+","B-","B","B+","A-","A","A+","IC","W"})</f>
        <v>0</v>
      </c>
    </row>
    <row r="71" spans="1:19" customHeight="1" ht="13.5">
      <c r="A71" s="20" t="str">
        <f>'COURSE WORK'!A72</f>
        <v>0</v>
      </c>
      <c r="B71" s="20" t="str">
        <f>'COURSE WORK'!B72</f>
        <v>0</v>
      </c>
      <c r="C71" s="14"/>
      <c r="D71" s="31"/>
      <c r="G71" s="15"/>
      <c r="J71" s="16" t="str">
        <f>10.6%*C71</f>
        <v>0</v>
      </c>
      <c r="K71" s="16" t="str">
        <f>24.4%*D71</f>
        <v>0</v>
      </c>
      <c r="L71" s="17" t="str">
        <f>20%*E71</f>
        <v>0</v>
      </c>
      <c r="M71" s="16" t="str">
        <f>34.4%*F71</f>
        <v>0</v>
      </c>
      <c r="N71" s="16" t="str">
        <f>5%*G71</f>
        <v>0</v>
      </c>
      <c r="O71" s="16" t="str">
        <f>SUM(J71:N71)</f>
        <v>0</v>
      </c>
      <c r="P71" s="18" t="str">
        <f>((H71+I71)%)*O71</f>
        <v>0</v>
      </c>
      <c r="Q71" s="16" t="str">
        <f>SUM(O71:P71)</f>
        <v>0</v>
      </c>
      <c r="R71" s="16" t="str">
        <f>ROUNDUP(Q71,0)</f>
        <v>0</v>
      </c>
      <c r="S71" s="17" t="str">
        <f>LOOKUP(R71,{0,1,49,51,54,57,60,64,68,72,76,80,85,90,"i","w"},{"N","F","D-","D","D+","C-","C","C+","B-","B","B+","A-","A","A+","IC","W"})</f>
        <v>0</v>
      </c>
    </row>
    <row r="72" spans="1:19" customHeight="1" ht="13.5">
      <c r="A72" s="20" t="str">
        <f>'COURSE WORK'!A73</f>
        <v>0</v>
      </c>
      <c r="B72" s="20" t="str">
        <f>'COURSE WORK'!B73</f>
        <v>0</v>
      </c>
      <c r="C72" s="14"/>
      <c r="D72" s="31"/>
      <c r="G72" s="15"/>
      <c r="J72" s="16" t="str">
        <f>10.6%*C72</f>
        <v>0</v>
      </c>
      <c r="K72" s="16" t="str">
        <f>24.4%*D72</f>
        <v>0</v>
      </c>
      <c r="L72" s="17" t="str">
        <f>20%*E72</f>
        <v>0</v>
      </c>
      <c r="M72" s="16" t="str">
        <f>34.4%*F72</f>
        <v>0</v>
      </c>
      <c r="N72" s="16" t="str">
        <f>5%*G72</f>
        <v>0</v>
      </c>
      <c r="O72" s="16" t="str">
        <f>SUM(J72:N72)</f>
        <v>0</v>
      </c>
      <c r="P72" s="18" t="str">
        <f>((H72+I72)%)*O72</f>
        <v>0</v>
      </c>
      <c r="Q72" s="16" t="str">
        <f>SUM(O72:P72)</f>
        <v>0</v>
      </c>
      <c r="R72" s="16" t="str">
        <f>ROUNDUP(Q72,0)</f>
        <v>0</v>
      </c>
      <c r="S72" s="17" t="str">
        <f>LOOKUP(R72,{0,1,49,51,54,57,60,64,68,72,76,80,85,90,"i","w"},{"N","F","D-","D","D+","C-","C","C+","B-","B","B+","A-","A","A+","IC","W"})</f>
        <v>0</v>
      </c>
    </row>
    <row r="73" spans="1:19" customHeight="1" ht="13.5">
      <c r="A73" s="20" t="str">
        <f>'COURSE WORK'!A74</f>
        <v>0</v>
      </c>
      <c r="B73" s="20" t="str">
        <f>'COURSE WORK'!B74</f>
        <v>0</v>
      </c>
      <c r="C73" s="14"/>
      <c r="D73" s="31"/>
      <c r="G73" s="15"/>
      <c r="J73" s="16" t="str">
        <f>10.6%*C73</f>
        <v>0</v>
      </c>
      <c r="K73" s="16" t="str">
        <f>24.4%*D73</f>
        <v>0</v>
      </c>
      <c r="L73" s="17" t="str">
        <f>20%*E73</f>
        <v>0</v>
      </c>
      <c r="M73" s="16" t="str">
        <f>34.4%*F73</f>
        <v>0</v>
      </c>
      <c r="N73" s="16" t="str">
        <f>5%*G73</f>
        <v>0</v>
      </c>
      <c r="O73" s="16" t="str">
        <f>SUM(J73:N73)</f>
        <v>0</v>
      </c>
      <c r="P73" s="18" t="str">
        <f>((H73+I73)%)*O73</f>
        <v>0</v>
      </c>
      <c r="Q73" s="16" t="str">
        <f>SUM(O73:P73)</f>
        <v>0</v>
      </c>
      <c r="R73" s="16" t="str">
        <f>ROUNDUP(Q73,0)</f>
        <v>0</v>
      </c>
      <c r="S73" s="17" t="str">
        <f>LOOKUP(R73,{0,1,49,51,54,57,60,64,68,72,76,80,85,90,"i","w"},{"N","F","D-","D","D+","C-","C","C+","B-","B","B+","A-","A","A+","IC","W"})</f>
        <v>0</v>
      </c>
    </row>
    <row r="74" spans="1:19" customHeight="1" ht="13.5">
      <c r="A74" s="20" t="str">
        <f>'COURSE WORK'!A75</f>
        <v>0</v>
      </c>
      <c r="B74" s="20" t="str">
        <f>'COURSE WORK'!B75</f>
        <v>0</v>
      </c>
      <c r="C74" s="14"/>
      <c r="D74" s="31"/>
      <c r="G74" s="15"/>
      <c r="J74" s="16" t="str">
        <f>10.6%*C74</f>
        <v>0</v>
      </c>
      <c r="K74" s="16" t="str">
        <f>24.4%*D74</f>
        <v>0</v>
      </c>
      <c r="L74" s="17" t="str">
        <f>20%*E74</f>
        <v>0</v>
      </c>
      <c r="M74" s="16" t="str">
        <f>34.4%*F74</f>
        <v>0</v>
      </c>
      <c r="N74" s="16" t="str">
        <f>5%*G74</f>
        <v>0</v>
      </c>
      <c r="O74" s="16" t="str">
        <f>SUM(J74:N74)</f>
        <v>0</v>
      </c>
      <c r="P74" s="18" t="str">
        <f>((H74+I74)%)*O74</f>
        <v>0</v>
      </c>
      <c r="Q74" s="16" t="str">
        <f>SUM(O74:P74)</f>
        <v>0</v>
      </c>
      <c r="R74" s="16" t="str">
        <f>ROUNDUP(Q74,0)</f>
        <v>0</v>
      </c>
      <c r="S74" s="17" t="str">
        <f>LOOKUP(R74,{0,1,49,51,54,57,60,64,68,72,76,80,85,90,"i","w"},{"N","F","D-","D","D+","C-","C","C+","B-","B","B+","A-","A","A+","IC","W"})</f>
        <v>0</v>
      </c>
    </row>
    <row r="75" spans="1:19" customHeight="1" ht="13.5">
      <c r="A75" s="20" t="str">
        <f>'COURSE WORK'!A76</f>
        <v>0</v>
      </c>
      <c r="B75" s="20" t="str">
        <f>'COURSE WORK'!B76</f>
        <v>0</v>
      </c>
      <c r="C75" s="14"/>
      <c r="D75" s="31"/>
      <c r="G75" s="15"/>
      <c r="J75" s="16" t="str">
        <f>10.6%*C75</f>
        <v>0</v>
      </c>
      <c r="K75" s="16" t="str">
        <f>24.4%*D75</f>
        <v>0</v>
      </c>
      <c r="L75" s="17" t="str">
        <f>20%*E75</f>
        <v>0</v>
      </c>
      <c r="M75" s="16" t="str">
        <f>34.4%*F75</f>
        <v>0</v>
      </c>
      <c r="N75" s="16" t="str">
        <f>5%*G75</f>
        <v>0</v>
      </c>
      <c r="O75" s="16" t="str">
        <f>SUM(J75:N75)</f>
        <v>0</v>
      </c>
      <c r="P75" s="18" t="str">
        <f>((H75+I75)%)*O75</f>
        <v>0</v>
      </c>
      <c r="Q75" s="16" t="str">
        <f>SUM(O75:P75)</f>
        <v>0</v>
      </c>
      <c r="R75" s="16" t="str">
        <f>ROUNDUP(Q75,0)</f>
        <v>0</v>
      </c>
      <c r="S75" s="17" t="str">
        <f>LOOKUP(R75,{0,1,49,51,54,57,60,64,68,72,76,80,85,90,"i","w"},{"N","F","D-","D","D+","C-","C","C+","B-","B","B+","A-","A","A+","IC","W"})</f>
        <v>0</v>
      </c>
    </row>
    <row r="76" spans="1:19" customHeight="1" ht="13.5">
      <c r="A76" s="20" t="str">
        <f>'COURSE WORK'!A77</f>
        <v>0</v>
      </c>
      <c r="B76" s="20" t="str">
        <f>'COURSE WORK'!B77</f>
        <v>0</v>
      </c>
      <c r="C76" s="14"/>
      <c r="D76" s="31"/>
      <c r="G76" s="15"/>
      <c r="J76" s="16" t="str">
        <f>10.6%*C76</f>
        <v>0</v>
      </c>
      <c r="K76" s="16" t="str">
        <f>24.4%*D76</f>
        <v>0</v>
      </c>
      <c r="L76" s="17" t="str">
        <f>20%*E76</f>
        <v>0</v>
      </c>
      <c r="M76" s="16" t="str">
        <f>34.4%*F76</f>
        <v>0</v>
      </c>
      <c r="N76" s="16" t="str">
        <f>5%*G76</f>
        <v>0</v>
      </c>
      <c r="O76" s="16" t="str">
        <f>SUM(J76:N76)</f>
        <v>0</v>
      </c>
      <c r="P76" s="18" t="str">
        <f>((H76+I76)%)*O76</f>
        <v>0</v>
      </c>
      <c r="Q76" s="16" t="str">
        <f>SUM(O76:P76)</f>
        <v>0</v>
      </c>
      <c r="R76" s="16" t="str">
        <f>ROUNDUP(Q76,0)</f>
        <v>0</v>
      </c>
      <c r="S76" s="17" t="str">
        <f>LOOKUP(R76,{0,1,49,51,54,57,60,64,68,72,76,80,85,90,"i","w"},{"N","F","D-","D","D+","C-","C","C+","B-","B","B+","A-","A","A+","IC","W"})</f>
        <v>0</v>
      </c>
    </row>
    <row r="77" spans="1:19" customHeight="1" ht="13.5">
      <c r="A77" s="20" t="str">
        <f>'COURSE WORK'!A78</f>
        <v>0</v>
      </c>
      <c r="B77" s="20" t="str">
        <f>'COURSE WORK'!B78</f>
        <v>0</v>
      </c>
      <c r="C77" s="14"/>
      <c r="D77" s="31"/>
      <c r="G77" s="15"/>
      <c r="J77" s="16" t="str">
        <f>10.6%*C77</f>
        <v>0</v>
      </c>
      <c r="K77" s="16" t="str">
        <f>24.4%*D77</f>
        <v>0</v>
      </c>
      <c r="L77" s="17" t="str">
        <f>20%*E77</f>
        <v>0</v>
      </c>
      <c r="M77" s="16" t="str">
        <f>34.4%*F77</f>
        <v>0</v>
      </c>
      <c r="N77" s="16" t="str">
        <f>5%*G77</f>
        <v>0</v>
      </c>
      <c r="O77" s="16" t="str">
        <f>SUM(J77:N77)</f>
        <v>0</v>
      </c>
      <c r="P77" s="18" t="str">
        <f>((H77+I77)%)*O77</f>
        <v>0</v>
      </c>
      <c r="Q77" s="16" t="str">
        <f>SUM(O77:P77)</f>
        <v>0</v>
      </c>
      <c r="R77" s="16" t="str">
        <f>ROUNDUP(Q77,0)</f>
        <v>0</v>
      </c>
      <c r="S77" s="17" t="str">
        <f>LOOKUP(R77,{0,1,49,51,54,57,60,64,68,72,76,80,85,90,"i","w"},{"N","F","D-","D","D+","C-","C","C+","B-","B","B+","A-","A","A+","IC","W"})</f>
        <v>0</v>
      </c>
    </row>
    <row r="78" spans="1:19" customHeight="1" ht="13.5">
      <c r="A78" s="20" t="str">
        <f>'COURSE WORK'!A79</f>
        <v>0</v>
      </c>
      <c r="B78" s="20" t="str">
        <f>'COURSE WORK'!B79</f>
        <v>0</v>
      </c>
      <c r="C78" s="14"/>
      <c r="D78" s="31"/>
      <c r="G78" s="15"/>
      <c r="J78" s="16" t="str">
        <f>10.6%*C78</f>
        <v>0</v>
      </c>
      <c r="K78" s="16" t="str">
        <f>24.4%*D78</f>
        <v>0</v>
      </c>
      <c r="L78" s="17" t="str">
        <f>20%*E78</f>
        <v>0</v>
      </c>
      <c r="M78" s="16" t="str">
        <f>34.4%*F78</f>
        <v>0</v>
      </c>
      <c r="N78" s="16" t="str">
        <f>5%*G78</f>
        <v>0</v>
      </c>
      <c r="O78" s="16" t="str">
        <f>SUM(J78:N78)</f>
        <v>0</v>
      </c>
      <c r="P78" s="18" t="str">
        <f>((H78+I78)%)*O78</f>
        <v>0</v>
      </c>
      <c r="Q78" s="16" t="str">
        <f>SUM(O78:P78)</f>
        <v>0</v>
      </c>
      <c r="R78" s="16" t="str">
        <f>ROUNDUP(Q78,0)</f>
        <v>0</v>
      </c>
      <c r="S78" s="17" t="str">
        <f>LOOKUP(R78,{0,1,49,51,54,57,60,64,68,72,76,80,85,90,"i","w"},{"N","F","D-","D","D+","C-","C","C+","B-","B","B+","A-","A","A+","IC","W"})</f>
        <v>0</v>
      </c>
    </row>
    <row r="79" spans="1:19" customHeight="1" ht="13.5">
      <c r="A79" s="20" t="str">
        <f>'COURSE WORK'!A80</f>
        <v>0</v>
      </c>
      <c r="B79" s="20" t="str">
        <f>'COURSE WORK'!B80</f>
        <v>0</v>
      </c>
      <c r="C79" s="14"/>
      <c r="D79" s="31"/>
      <c r="G79" s="15"/>
      <c r="J79" s="16" t="str">
        <f>10.6%*C79</f>
        <v>0</v>
      </c>
      <c r="K79" s="16" t="str">
        <f>24.4%*D79</f>
        <v>0</v>
      </c>
      <c r="L79" s="17" t="str">
        <f>20%*E79</f>
        <v>0</v>
      </c>
      <c r="M79" s="16" t="str">
        <f>34.4%*F79</f>
        <v>0</v>
      </c>
      <c r="N79" s="16" t="str">
        <f>5%*G79</f>
        <v>0</v>
      </c>
      <c r="O79" s="16" t="str">
        <f>SUM(J79:N79)</f>
        <v>0</v>
      </c>
      <c r="P79" s="18" t="str">
        <f>((H79+I79)%)*O79</f>
        <v>0</v>
      </c>
      <c r="Q79" s="16" t="str">
        <f>SUM(O79:P79)</f>
        <v>0</v>
      </c>
      <c r="R79" s="16" t="str">
        <f>ROUNDUP(Q79,0)</f>
        <v>0</v>
      </c>
      <c r="S79" s="17" t="str">
        <f>LOOKUP(R79,{0,1,49,51,54,57,60,64,68,72,76,80,85,90,"i","w"},{"N","F","D-","D","D+","C-","C","C+","B-","B","B+","A-","A","A+","IC","W"})</f>
        <v>0</v>
      </c>
    </row>
    <row r="80" spans="1:19" customHeight="1" ht="13.5">
      <c r="A80" s="20" t="str">
        <f>'COURSE WORK'!A81</f>
        <v>0</v>
      </c>
      <c r="B80" s="20" t="str">
        <f>'COURSE WORK'!B81</f>
        <v>0</v>
      </c>
      <c r="C80" s="14"/>
      <c r="D80" s="31"/>
      <c r="G80" s="15"/>
      <c r="J80" s="16" t="str">
        <f>10.6%*C80</f>
        <v>0</v>
      </c>
      <c r="K80" s="16" t="str">
        <f>24.4%*D80</f>
        <v>0</v>
      </c>
      <c r="L80" s="17" t="str">
        <f>20%*E80</f>
        <v>0</v>
      </c>
      <c r="M80" s="16" t="str">
        <f>34.4%*F80</f>
        <v>0</v>
      </c>
      <c r="N80" s="16" t="str">
        <f>5%*G80</f>
        <v>0</v>
      </c>
      <c r="O80" s="16" t="str">
        <f>SUM(J80:N80)</f>
        <v>0</v>
      </c>
      <c r="P80" s="18" t="str">
        <f>((H80+I80)%)*O80</f>
        <v>0</v>
      </c>
      <c r="Q80" s="16" t="str">
        <f>SUM(O80:P80)</f>
        <v>0</v>
      </c>
      <c r="R80" s="16" t="str">
        <f>ROUNDUP(Q80,0)</f>
        <v>0</v>
      </c>
      <c r="S80" s="17" t="str">
        <f>LOOKUP(R80,{0,1,49,51,54,57,60,64,68,72,76,80,85,90,"i","w"},{"N","F","D-","D","D+","C-","C","C+","B-","B","B+","A-","A","A+","IC","W"})</f>
        <v>0</v>
      </c>
    </row>
    <row r="81" spans="1:19" customHeight="1" ht="13.5">
      <c r="A81" s="20" t="str">
        <f>'COURSE WORK'!A82</f>
        <v>0</v>
      </c>
      <c r="B81" s="20" t="str">
        <f>'COURSE WORK'!B82</f>
        <v>0</v>
      </c>
      <c r="C81" s="14"/>
      <c r="D81" s="31"/>
      <c r="G81" s="15"/>
      <c r="J81" s="16" t="str">
        <f>10.6%*C81</f>
        <v>0</v>
      </c>
      <c r="K81" s="16" t="str">
        <f>24.4%*D81</f>
        <v>0</v>
      </c>
      <c r="L81" s="17" t="str">
        <f>20%*E81</f>
        <v>0</v>
      </c>
      <c r="M81" s="16" t="str">
        <f>34.4%*F81</f>
        <v>0</v>
      </c>
      <c r="N81" s="16" t="str">
        <f>5%*G81</f>
        <v>0</v>
      </c>
      <c r="O81" s="16" t="str">
        <f>SUM(J81:N81)</f>
        <v>0</v>
      </c>
      <c r="P81" s="18" t="str">
        <f>((H81+I81)%)*O81</f>
        <v>0</v>
      </c>
      <c r="Q81" s="16" t="str">
        <f>SUM(O81:P81)</f>
        <v>0</v>
      </c>
      <c r="R81" s="16" t="str">
        <f>ROUNDUP(Q81,0)</f>
        <v>0</v>
      </c>
      <c r="S81" s="17" t="str">
        <f>LOOKUP(R81,{0,1,49,51,54,57,60,64,68,72,76,80,85,90,"i","w"},{"N","F","D-","D","D+","C-","C","C+","B-","B","B+","A-","A","A+","IC","W"})</f>
        <v>0</v>
      </c>
    </row>
    <row r="82" spans="1:19" customHeight="1" ht="13.5">
      <c r="A82" s="20" t="str">
        <f>'COURSE WORK'!A83</f>
        <v>0</v>
      </c>
      <c r="B82" s="20" t="str">
        <f>'COURSE WORK'!B83</f>
        <v>0</v>
      </c>
      <c r="C82" s="14"/>
      <c r="D82" s="31"/>
      <c r="G82" s="15"/>
      <c r="J82" s="16" t="str">
        <f>10.6%*C82</f>
        <v>0</v>
      </c>
      <c r="K82" s="16" t="str">
        <f>24.4%*D82</f>
        <v>0</v>
      </c>
      <c r="L82" s="17" t="str">
        <f>20%*E82</f>
        <v>0</v>
      </c>
      <c r="M82" s="16" t="str">
        <f>34.4%*F82</f>
        <v>0</v>
      </c>
      <c r="N82" s="16" t="str">
        <f>5%*G82</f>
        <v>0</v>
      </c>
      <c r="O82" s="16" t="str">
        <f>SUM(J82:N82)</f>
        <v>0</v>
      </c>
      <c r="P82" s="18" t="str">
        <f>((H82+I82)%)*O82</f>
        <v>0</v>
      </c>
      <c r="Q82" s="16" t="str">
        <f>SUM(O82:P82)</f>
        <v>0</v>
      </c>
      <c r="R82" s="16" t="str">
        <f>ROUNDUP(Q82,0)</f>
        <v>0</v>
      </c>
      <c r="S82" s="17" t="str">
        <f>LOOKUP(R82,{0,1,49,51,54,57,60,64,68,72,76,80,85,90,"i","w"},{"N","F","D-","D","D+","C-","C","C+","B-","B","B+","A-","A","A+","IC","W"})</f>
        <v>0</v>
      </c>
    </row>
    <row r="83" spans="1:19" customHeight="1" ht="13.5">
      <c r="A83" s="20" t="str">
        <f>'COURSE WORK'!A84</f>
        <v>0</v>
      </c>
      <c r="B83" s="20" t="str">
        <f>'COURSE WORK'!B84</f>
        <v>0</v>
      </c>
      <c r="C83" s="14"/>
      <c r="D83" s="31"/>
      <c r="G83" s="15"/>
      <c r="J83" s="16" t="str">
        <f>10.6%*C83</f>
        <v>0</v>
      </c>
      <c r="K83" s="16" t="str">
        <f>24.4%*D83</f>
        <v>0</v>
      </c>
      <c r="L83" s="17" t="str">
        <f>20%*E83</f>
        <v>0</v>
      </c>
      <c r="M83" s="16" t="str">
        <f>34.4%*F83</f>
        <v>0</v>
      </c>
      <c r="N83" s="16" t="str">
        <f>5%*G83</f>
        <v>0</v>
      </c>
      <c r="O83" s="16" t="str">
        <f>SUM(J83:N83)</f>
        <v>0</v>
      </c>
      <c r="P83" s="18" t="str">
        <f>((H83+I83)%)*O83</f>
        <v>0</v>
      </c>
      <c r="Q83" s="16" t="str">
        <f>SUM(O83:P83)</f>
        <v>0</v>
      </c>
      <c r="R83" s="16" t="str">
        <f>ROUNDUP(Q83,0)</f>
        <v>0</v>
      </c>
      <c r="S83" s="17" t="str">
        <f>LOOKUP(R83,{0,1,49,51,54,57,60,64,68,72,76,80,85,90,"i","w"},{"N","F","D-","D","D+","C-","C","C+","B-","B","B+","A-","A","A+","IC","W"})</f>
        <v>0</v>
      </c>
    </row>
    <row r="84" spans="1:19" customHeight="1" ht="13.5">
      <c r="A84" s="20" t="str">
        <f>'COURSE WORK'!A85</f>
        <v>0</v>
      </c>
      <c r="B84" s="20" t="str">
        <f>'COURSE WORK'!B85</f>
        <v>0</v>
      </c>
      <c r="C84" s="14"/>
      <c r="D84" s="31"/>
      <c r="G84" s="15"/>
      <c r="J84" s="16" t="str">
        <f>10.6%*C84</f>
        <v>0</v>
      </c>
      <c r="K84" s="16" t="str">
        <f>24.4%*D84</f>
        <v>0</v>
      </c>
      <c r="L84" s="17" t="str">
        <f>20%*E84</f>
        <v>0</v>
      </c>
      <c r="M84" s="16" t="str">
        <f>34.4%*F84</f>
        <v>0</v>
      </c>
      <c r="N84" s="16" t="str">
        <f>5%*G84</f>
        <v>0</v>
      </c>
      <c r="O84" s="16" t="str">
        <f>SUM(J84:N84)</f>
        <v>0</v>
      </c>
      <c r="P84" s="18" t="str">
        <f>((H84+I84)%)*O84</f>
        <v>0</v>
      </c>
      <c r="Q84" s="16" t="str">
        <f>SUM(O84:P84)</f>
        <v>0</v>
      </c>
      <c r="R84" s="16" t="str">
        <f>ROUNDUP(Q84,0)</f>
        <v>0</v>
      </c>
      <c r="S84" s="17" t="str">
        <f>LOOKUP(R84,{0,1,49,51,54,57,60,64,68,72,76,80,85,90,"i","w"},{"N","F","D-","D","D+","C-","C","C+","B-","B","B+","A-","A","A+","IC","W"})</f>
        <v>0</v>
      </c>
    </row>
    <row r="85" spans="1:19" customHeight="1" ht="13.5">
      <c r="A85" s="20" t="str">
        <f>'COURSE WORK'!A86</f>
        <v>0</v>
      </c>
      <c r="B85" s="20" t="str">
        <f>'COURSE WORK'!B86</f>
        <v>0</v>
      </c>
      <c r="C85" s="14"/>
      <c r="D85" s="31"/>
      <c r="G85" s="15"/>
      <c r="J85" s="16" t="str">
        <f>10.6%*C85</f>
        <v>0</v>
      </c>
      <c r="K85" s="16" t="str">
        <f>24.4%*D85</f>
        <v>0</v>
      </c>
      <c r="L85" s="17" t="str">
        <f>20%*E85</f>
        <v>0</v>
      </c>
      <c r="M85" s="16" t="str">
        <f>34.4%*F85</f>
        <v>0</v>
      </c>
      <c r="N85" s="16" t="str">
        <f>5%*G85</f>
        <v>0</v>
      </c>
      <c r="O85" s="16" t="str">
        <f>SUM(J85:N85)</f>
        <v>0</v>
      </c>
      <c r="P85" s="18" t="str">
        <f>((H85+I85)%)*O85</f>
        <v>0</v>
      </c>
      <c r="Q85" s="16" t="str">
        <f>SUM(O85:P85)</f>
        <v>0</v>
      </c>
      <c r="R85" s="16" t="str">
        <f>ROUNDUP(Q85,0)</f>
        <v>0</v>
      </c>
      <c r="S85" s="17" t="str">
        <f>LOOKUP(R85,{0,1,49,51,54,57,60,64,68,72,76,80,85,90,"i","w"},{"N","F","D-","D","D+","C-","C","C+","B-","B","B+","A-","A","A+","IC","W"})</f>
        <v>0</v>
      </c>
    </row>
    <row r="86" spans="1:19" customHeight="1" ht="13.5">
      <c r="A86" s="20" t="str">
        <f>'COURSE WORK'!A87</f>
        <v>0</v>
      </c>
      <c r="B86" s="20" t="str">
        <f>'COURSE WORK'!B87</f>
        <v>0</v>
      </c>
      <c r="C86" s="14"/>
      <c r="D86" s="31"/>
      <c r="G86" s="15"/>
      <c r="J86" s="16" t="str">
        <f>10.6%*C86</f>
        <v>0</v>
      </c>
      <c r="K86" s="16" t="str">
        <f>24.4%*D86</f>
        <v>0</v>
      </c>
      <c r="L86" s="17" t="str">
        <f>20%*E86</f>
        <v>0</v>
      </c>
      <c r="M86" s="16" t="str">
        <f>34.4%*F86</f>
        <v>0</v>
      </c>
      <c r="N86" s="16" t="str">
        <f>5%*G86</f>
        <v>0</v>
      </c>
      <c r="O86" s="16" t="str">
        <f>SUM(J86:N86)</f>
        <v>0</v>
      </c>
      <c r="P86" s="18" t="str">
        <f>((H86+I86)%)*O86</f>
        <v>0</v>
      </c>
      <c r="Q86" s="16" t="str">
        <f>SUM(O86:P86)</f>
        <v>0</v>
      </c>
      <c r="R86" s="16" t="str">
        <f>ROUNDUP(Q86,0)</f>
        <v>0</v>
      </c>
      <c r="S86" s="17" t="str">
        <f>LOOKUP(R86,{0,1,49,51,54,57,60,64,68,72,76,80,85,90,"i","w"},{"N","F","D-","D","D+","C-","C","C+","B-","B","B+","A-","A","A+","IC","W"})</f>
        <v>0</v>
      </c>
    </row>
    <row r="87" spans="1:19" customHeight="1" ht="13.5">
      <c r="A87" s="20" t="str">
        <f>'COURSE WORK'!A88</f>
        <v>0</v>
      </c>
      <c r="B87" s="20" t="str">
        <f>'COURSE WORK'!B88</f>
        <v>0</v>
      </c>
      <c r="C87" s="14"/>
      <c r="D87" s="31"/>
      <c r="G87" s="15"/>
      <c r="J87" s="16" t="str">
        <f>10.6%*C87</f>
        <v>0</v>
      </c>
      <c r="K87" s="16" t="str">
        <f>24.4%*D87</f>
        <v>0</v>
      </c>
      <c r="L87" s="17" t="str">
        <f>20%*E87</f>
        <v>0</v>
      </c>
      <c r="M87" s="16" t="str">
        <f>34.4%*F87</f>
        <v>0</v>
      </c>
      <c r="N87" s="16" t="str">
        <f>5%*G87</f>
        <v>0</v>
      </c>
      <c r="O87" s="16" t="str">
        <f>SUM(J87:N87)</f>
        <v>0</v>
      </c>
      <c r="P87" s="18" t="str">
        <f>((H87+I87)%)*O87</f>
        <v>0</v>
      </c>
      <c r="Q87" s="16" t="str">
        <f>SUM(O87:P87)</f>
        <v>0</v>
      </c>
      <c r="R87" s="16" t="str">
        <f>ROUNDUP(Q87,0)</f>
        <v>0</v>
      </c>
      <c r="S87" s="17" t="str">
        <f>LOOKUP(R87,{0,1,49,51,54,57,60,64,68,72,76,80,85,90,"i","w"},{"N","F","D-","D","D+","C-","C","C+","B-","B","B+","A-","A","A+","IC","W"})</f>
        <v>0</v>
      </c>
    </row>
    <row r="88" spans="1:19" customHeight="1" ht="13.5">
      <c r="A88" s="20" t="str">
        <f>'COURSE WORK'!A89</f>
        <v>0</v>
      </c>
      <c r="B88" s="20" t="str">
        <f>'COURSE WORK'!B89</f>
        <v>0</v>
      </c>
      <c r="C88" s="14"/>
      <c r="D88" s="31"/>
      <c r="G88" s="15"/>
      <c r="J88" s="16" t="str">
        <f>10.6%*C88</f>
        <v>0</v>
      </c>
      <c r="K88" s="16" t="str">
        <f>24.4%*D88</f>
        <v>0</v>
      </c>
      <c r="L88" s="17" t="str">
        <f>20%*E88</f>
        <v>0</v>
      </c>
      <c r="M88" s="16" t="str">
        <f>34.4%*F88</f>
        <v>0</v>
      </c>
      <c r="N88" s="16" t="str">
        <f>5%*G88</f>
        <v>0</v>
      </c>
      <c r="O88" s="16" t="str">
        <f>SUM(J88:N88)</f>
        <v>0</v>
      </c>
      <c r="P88" s="18" t="str">
        <f>((H88+I88)%)*O88</f>
        <v>0</v>
      </c>
      <c r="Q88" s="16" t="str">
        <f>SUM(O88:P88)</f>
        <v>0</v>
      </c>
      <c r="R88" s="16" t="str">
        <f>ROUNDUP(Q88,0)</f>
        <v>0</v>
      </c>
      <c r="S88" s="17" t="str">
        <f>LOOKUP(R88,{0,1,49,51,54,57,60,64,68,72,76,80,85,90,"i","w"},{"N","F","D-","D","D+","C-","C","C+","B-","B","B+","A-","A","A+","IC","W"})</f>
        <v>0</v>
      </c>
    </row>
    <row r="89" spans="1:19" customHeight="1" ht="13.5">
      <c r="A89" s="20" t="str">
        <f>'COURSE WORK'!A90</f>
        <v>0</v>
      </c>
      <c r="B89" s="20" t="str">
        <f>'COURSE WORK'!B90</f>
        <v>0</v>
      </c>
      <c r="C89" s="14"/>
      <c r="D89" s="31"/>
      <c r="G89" s="15"/>
      <c r="J89" s="16" t="str">
        <f>10.6%*C89</f>
        <v>0</v>
      </c>
      <c r="K89" s="16" t="str">
        <f>24.4%*D89</f>
        <v>0</v>
      </c>
      <c r="L89" s="17" t="str">
        <f>20%*E89</f>
        <v>0</v>
      </c>
      <c r="M89" s="16" t="str">
        <f>34.4%*F89</f>
        <v>0</v>
      </c>
      <c r="N89" s="16" t="str">
        <f>5%*G89</f>
        <v>0</v>
      </c>
      <c r="O89" s="16" t="str">
        <f>SUM(J89:N89)</f>
        <v>0</v>
      </c>
      <c r="P89" s="18" t="str">
        <f>((H89+I89)%)*O89</f>
        <v>0</v>
      </c>
      <c r="Q89" s="16" t="str">
        <f>SUM(O89:P89)</f>
        <v>0</v>
      </c>
      <c r="R89" s="16" t="str">
        <f>ROUNDUP(Q89,0)</f>
        <v>0</v>
      </c>
      <c r="S89" s="17" t="str">
        <f>LOOKUP(R89,{0,1,49,51,54,57,60,64,68,72,76,80,85,90,"i","w"},{"N","F","D-","D","D+","C-","C","C+","B-","B","B+","A-","A","A+","IC","W"})</f>
        <v>0</v>
      </c>
    </row>
    <row r="90" spans="1:19" customHeight="1" ht="13.5">
      <c r="A90" s="20" t="str">
        <f>'COURSE WORK'!A91</f>
        <v>0</v>
      </c>
      <c r="B90" s="20" t="str">
        <f>'COURSE WORK'!B91</f>
        <v>0</v>
      </c>
      <c r="C90" s="14"/>
      <c r="D90" s="31"/>
      <c r="G90" s="15"/>
      <c r="J90" s="16" t="str">
        <f>10.6%*C90</f>
        <v>0</v>
      </c>
      <c r="K90" s="16" t="str">
        <f>24.4%*D90</f>
        <v>0</v>
      </c>
      <c r="L90" s="17" t="str">
        <f>20%*E90</f>
        <v>0</v>
      </c>
      <c r="M90" s="16" t="str">
        <f>34.4%*F90</f>
        <v>0</v>
      </c>
      <c r="N90" s="16" t="str">
        <f>5%*G90</f>
        <v>0</v>
      </c>
      <c r="O90" s="16" t="str">
        <f>SUM(J90:N90)</f>
        <v>0</v>
      </c>
      <c r="P90" s="18" t="str">
        <f>((H90+I90)%)*O90</f>
        <v>0</v>
      </c>
      <c r="Q90" s="16" t="str">
        <f>SUM(O90:P90)</f>
        <v>0</v>
      </c>
      <c r="R90" s="16" t="str">
        <f>ROUNDUP(Q90,0)</f>
        <v>0</v>
      </c>
      <c r="S90" s="17" t="str">
        <f>LOOKUP(R90,{0,1,49,51,54,57,60,64,68,72,76,80,85,90,"i","w"},{"N","F","D-","D","D+","C-","C","C+","B-","B","B+","A-","A","A+","IC","W"})</f>
        <v>0</v>
      </c>
    </row>
    <row r="91" spans="1:19" customHeight="1" ht="13.5">
      <c r="A91" s="20" t="str">
        <f>'COURSE WORK'!A92</f>
        <v>0</v>
      </c>
      <c r="B91" s="20" t="str">
        <f>'COURSE WORK'!B92</f>
        <v>0</v>
      </c>
      <c r="C91" s="14"/>
      <c r="D91" s="31"/>
      <c r="G91" s="15"/>
      <c r="J91" s="16" t="str">
        <f>10.6%*C91</f>
        <v>0</v>
      </c>
      <c r="K91" s="16" t="str">
        <f>24.4%*D91</f>
        <v>0</v>
      </c>
      <c r="L91" s="17" t="str">
        <f>20%*E91</f>
        <v>0</v>
      </c>
      <c r="M91" s="16" t="str">
        <f>34.4%*F91</f>
        <v>0</v>
      </c>
      <c r="N91" s="16" t="str">
        <f>5%*G91</f>
        <v>0</v>
      </c>
      <c r="O91" s="16" t="str">
        <f>SUM(J91:N91)</f>
        <v>0</v>
      </c>
      <c r="P91" s="18" t="str">
        <f>((H91+I91)%)*O91</f>
        <v>0</v>
      </c>
      <c r="Q91" s="16" t="str">
        <f>SUM(O91:P91)</f>
        <v>0</v>
      </c>
      <c r="R91" s="16" t="str">
        <f>ROUNDUP(Q91,0)</f>
        <v>0</v>
      </c>
      <c r="S91" s="17" t="str">
        <f>LOOKUP(R91,{0,1,49,51,54,57,60,64,68,72,76,80,85,90,"i","w"},{"N","F","D-","D","D+","C-","C","C+","B-","B","B+","A-","A","A+","IC","W"})</f>
        <v>0</v>
      </c>
    </row>
    <row r="92" spans="1:19" customHeight="1" ht="13.5">
      <c r="A92" s="20" t="str">
        <f>'COURSE WORK'!A93</f>
        <v>0</v>
      </c>
      <c r="B92" s="20" t="str">
        <f>'COURSE WORK'!B93</f>
        <v>0</v>
      </c>
      <c r="C92" s="14"/>
      <c r="D92" s="31"/>
      <c r="G92" s="15"/>
      <c r="J92" s="16" t="str">
        <f>10.6%*C92</f>
        <v>0</v>
      </c>
      <c r="K92" s="16" t="str">
        <f>24.4%*D92</f>
        <v>0</v>
      </c>
      <c r="L92" s="17" t="str">
        <f>20%*E92</f>
        <v>0</v>
      </c>
      <c r="M92" s="16" t="str">
        <f>34.4%*F92</f>
        <v>0</v>
      </c>
      <c r="N92" s="16" t="str">
        <f>5%*G92</f>
        <v>0</v>
      </c>
      <c r="O92" s="16" t="str">
        <f>SUM(J92:N92)</f>
        <v>0</v>
      </c>
      <c r="P92" s="18" t="str">
        <f>((H92+I92)%)*O92</f>
        <v>0</v>
      </c>
      <c r="Q92" s="16" t="str">
        <f>SUM(O92:P92)</f>
        <v>0</v>
      </c>
      <c r="R92" s="16" t="str">
        <f>ROUNDUP(Q92,0)</f>
        <v>0</v>
      </c>
      <c r="S92" s="17" t="str">
        <f>LOOKUP(R92,{0,1,49,51,54,57,60,64,68,72,76,80,85,90,"i","w"},{"N","F","D-","D","D+","C-","C","C+","B-","B","B+","A-","A","A+","IC","W"})</f>
        <v>0</v>
      </c>
    </row>
    <row r="93" spans="1:19" customHeight="1" ht="13.5">
      <c r="A93" s="20" t="str">
        <f>'COURSE WORK'!A94</f>
        <v>0</v>
      </c>
      <c r="B93" s="20" t="str">
        <f>'COURSE WORK'!B94</f>
        <v>0</v>
      </c>
      <c r="C93" s="14"/>
      <c r="D93" s="31"/>
      <c r="G93" s="15"/>
      <c r="J93" s="16" t="str">
        <f>10.6%*C93</f>
        <v>0</v>
      </c>
      <c r="K93" s="16" t="str">
        <f>24.4%*D93</f>
        <v>0</v>
      </c>
      <c r="L93" s="17" t="str">
        <f>20%*E93</f>
        <v>0</v>
      </c>
      <c r="M93" s="16" t="str">
        <f>34.4%*F93</f>
        <v>0</v>
      </c>
      <c r="N93" s="16" t="str">
        <f>5%*G93</f>
        <v>0</v>
      </c>
      <c r="O93" s="16" t="str">
        <f>SUM(J93:N93)</f>
        <v>0</v>
      </c>
      <c r="P93" s="18" t="str">
        <f>((H93+I93)%)*O93</f>
        <v>0</v>
      </c>
      <c r="Q93" s="16" t="str">
        <f>SUM(O93:P93)</f>
        <v>0</v>
      </c>
      <c r="R93" s="16" t="str">
        <f>ROUNDUP(Q93,0)</f>
        <v>0</v>
      </c>
      <c r="S93" s="17" t="str">
        <f>LOOKUP(R93,{0,1,49,51,54,57,60,64,68,72,76,80,85,90,"i","w"},{"N","F","D-","D","D+","C-","C","C+","B-","B","B+","A-","A","A+","IC","W"})</f>
        <v>0</v>
      </c>
    </row>
    <row r="94" spans="1:19" customHeight="1" ht="13.5">
      <c r="A94" s="20" t="str">
        <f>'COURSE WORK'!A95</f>
        <v>0</v>
      </c>
      <c r="B94" s="20" t="str">
        <f>'COURSE WORK'!B95</f>
        <v>0</v>
      </c>
      <c r="C94" s="14"/>
      <c r="D94" s="31"/>
      <c r="G94" s="15"/>
      <c r="J94" s="16" t="str">
        <f>10.6%*C94</f>
        <v>0</v>
      </c>
      <c r="K94" s="16" t="str">
        <f>24.4%*D94</f>
        <v>0</v>
      </c>
      <c r="L94" s="17" t="str">
        <f>20%*E94</f>
        <v>0</v>
      </c>
      <c r="M94" s="16" t="str">
        <f>34.4%*F94</f>
        <v>0</v>
      </c>
      <c r="N94" s="16" t="str">
        <f>5%*G94</f>
        <v>0</v>
      </c>
      <c r="O94" s="16" t="str">
        <f>SUM(J94:N94)</f>
        <v>0</v>
      </c>
      <c r="P94" s="18" t="str">
        <f>((H94+I94)%)*O94</f>
        <v>0</v>
      </c>
      <c r="Q94" s="16" t="str">
        <f>SUM(O94:P94)</f>
        <v>0</v>
      </c>
      <c r="R94" s="16" t="str">
        <f>ROUNDUP(Q94,0)</f>
        <v>0</v>
      </c>
      <c r="S94" s="17" t="str">
        <f>LOOKUP(R94,{0,1,49,51,54,57,60,64,68,72,76,80,85,90,"i","w"},{"N","F","D-","D","D+","C-","C","C+","B-","B","B+","A-","A","A+","IC","W"})</f>
        <v>0</v>
      </c>
    </row>
    <row r="95" spans="1:19" customHeight="1" ht="13.5">
      <c r="A95" s="20" t="str">
        <f>'COURSE WORK'!A96</f>
        <v>0</v>
      </c>
      <c r="B95" s="20" t="str">
        <f>'COURSE WORK'!B96</f>
        <v>0</v>
      </c>
      <c r="C95" s="14"/>
      <c r="D95" s="31"/>
      <c r="G95" s="15"/>
      <c r="J95" s="16" t="str">
        <f>10.6%*C95</f>
        <v>0</v>
      </c>
      <c r="K95" s="16" t="str">
        <f>24.4%*D95</f>
        <v>0</v>
      </c>
      <c r="L95" s="17" t="str">
        <f>20%*E95</f>
        <v>0</v>
      </c>
      <c r="M95" s="16" t="str">
        <f>34.4%*F95</f>
        <v>0</v>
      </c>
      <c r="N95" s="16" t="str">
        <f>5%*G95</f>
        <v>0</v>
      </c>
      <c r="O95" s="16" t="str">
        <f>SUM(J95:N95)</f>
        <v>0</v>
      </c>
      <c r="P95" s="18" t="str">
        <f>((H95+I95)%)*O95</f>
        <v>0</v>
      </c>
      <c r="Q95" s="16" t="str">
        <f>SUM(O95:P95)</f>
        <v>0</v>
      </c>
      <c r="R95" s="16" t="str">
        <f>ROUNDUP(Q95,0)</f>
        <v>0</v>
      </c>
      <c r="S95" s="17" t="str">
        <f>LOOKUP(R95,{0,1,49,51,54,57,60,64,68,72,76,80,85,90,"i","w"},{"N","F","D-","D","D+","C-","C","C+","B-","B","B+","A-","A","A+","IC","W"})</f>
        <v>0</v>
      </c>
    </row>
    <row r="96" spans="1:19" customHeight="1" ht="13.5">
      <c r="A96" s="20" t="str">
        <f>'COURSE WORK'!A97</f>
        <v>0</v>
      </c>
      <c r="B96" s="20" t="str">
        <f>'COURSE WORK'!B97</f>
        <v>0</v>
      </c>
      <c r="C96" s="14"/>
      <c r="D96" s="31"/>
      <c r="G96" s="15"/>
      <c r="J96" s="16" t="str">
        <f>10.6%*C96</f>
        <v>0</v>
      </c>
      <c r="K96" s="16" t="str">
        <f>24.4%*D96</f>
        <v>0</v>
      </c>
      <c r="L96" s="17" t="str">
        <f>20%*E96</f>
        <v>0</v>
      </c>
      <c r="M96" s="16" t="str">
        <f>34.4%*F96</f>
        <v>0</v>
      </c>
      <c r="N96" s="16" t="str">
        <f>5%*G96</f>
        <v>0</v>
      </c>
      <c r="O96" s="16" t="str">
        <f>SUM(J96:N96)</f>
        <v>0</v>
      </c>
      <c r="P96" s="18" t="str">
        <f>((H96+I96)%)*O96</f>
        <v>0</v>
      </c>
      <c r="Q96" s="16" t="str">
        <f>SUM(O96:P96)</f>
        <v>0</v>
      </c>
      <c r="R96" s="16" t="str">
        <f>ROUNDUP(Q96,0)</f>
        <v>0</v>
      </c>
      <c r="S96" s="17" t="str">
        <f>LOOKUP(R96,{0,1,49,51,54,57,60,64,68,72,76,80,85,90,"i","w"},{"N","F","D-","D","D+","C-","C","C+","B-","B","B+","A-","A","A+","IC","W"})</f>
        <v>0</v>
      </c>
    </row>
    <row r="97" spans="1:19" customHeight="1" ht="13.5">
      <c r="A97" s="20" t="str">
        <f>'COURSE WORK'!A98</f>
        <v>0</v>
      </c>
      <c r="B97" s="20" t="str">
        <f>'COURSE WORK'!B98</f>
        <v>0</v>
      </c>
      <c r="C97" s="14"/>
      <c r="D97" s="31"/>
      <c r="G97" s="15"/>
      <c r="J97" s="16" t="str">
        <f>10.6%*C97</f>
        <v>0</v>
      </c>
      <c r="K97" s="16" t="str">
        <f>24.4%*D97</f>
        <v>0</v>
      </c>
      <c r="L97" s="17" t="str">
        <f>20%*E97</f>
        <v>0</v>
      </c>
      <c r="M97" s="16" t="str">
        <f>34.4%*F97</f>
        <v>0</v>
      </c>
      <c r="N97" s="16" t="str">
        <f>5%*G97</f>
        <v>0</v>
      </c>
      <c r="O97" s="16" t="str">
        <f>SUM(J97:N97)</f>
        <v>0</v>
      </c>
      <c r="P97" s="18" t="str">
        <f>((H97+I97)%)*O97</f>
        <v>0</v>
      </c>
      <c r="Q97" s="16" t="str">
        <f>SUM(O97:P97)</f>
        <v>0</v>
      </c>
      <c r="R97" s="16" t="str">
        <f>ROUNDUP(Q97,0)</f>
        <v>0</v>
      </c>
      <c r="S97" s="17" t="str">
        <f>LOOKUP(R97,{0,1,49,51,54,57,60,64,68,72,76,80,85,90,"i","w"},{"N","F","D-","D","D+","C-","C","C+","B-","B","B+","A-","A","A+","IC","W"})</f>
        <v>0</v>
      </c>
    </row>
    <row r="98" spans="1:19" customHeight="1" ht="13.5">
      <c r="A98" s="20" t="str">
        <f>'COURSE WORK'!A99</f>
        <v>0</v>
      </c>
      <c r="B98" s="20" t="str">
        <f>'COURSE WORK'!B99</f>
        <v>0</v>
      </c>
      <c r="C98" s="14"/>
      <c r="D98" s="31"/>
      <c r="G98" s="15"/>
      <c r="J98" s="16" t="str">
        <f>10.6%*C98</f>
        <v>0</v>
      </c>
      <c r="K98" s="16" t="str">
        <f>24.4%*D98</f>
        <v>0</v>
      </c>
      <c r="L98" s="17" t="str">
        <f>20%*E98</f>
        <v>0</v>
      </c>
      <c r="M98" s="16" t="str">
        <f>34.4%*F98</f>
        <v>0</v>
      </c>
      <c r="N98" s="16" t="str">
        <f>5%*G98</f>
        <v>0</v>
      </c>
      <c r="O98" s="16" t="str">
        <f>SUM(J98:N98)</f>
        <v>0</v>
      </c>
      <c r="P98" s="18" t="str">
        <f>((H98+I98)%)*O98</f>
        <v>0</v>
      </c>
      <c r="Q98" s="16" t="str">
        <f>SUM(O98:P98)</f>
        <v>0</v>
      </c>
      <c r="R98" s="16" t="str">
        <f>ROUNDUP(Q98,0)</f>
        <v>0</v>
      </c>
      <c r="S98" s="17" t="str">
        <f>LOOKUP(R98,{0,1,49,51,54,57,60,64,68,72,76,80,85,90,"i","w"},{"N","F","D-","D","D+","C-","C","C+","B-","B","B+","A-","A","A+","IC","W"})</f>
        <v>0</v>
      </c>
    </row>
    <row r="99" spans="1:19" customHeight="1" ht="13.5">
      <c r="A99" s="20" t="str">
        <f>'COURSE WORK'!A100</f>
        <v>0</v>
      </c>
      <c r="B99" s="20" t="str">
        <f>'COURSE WORK'!B100</f>
        <v>0</v>
      </c>
      <c r="C99" s="14"/>
      <c r="D99" s="31"/>
      <c r="G99" s="15"/>
      <c r="J99" s="16" t="str">
        <f>10.6%*C99</f>
        <v>0</v>
      </c>
      <c r="K99" s="16" t="str">
        <f>24.4%*D99</f>
        <v>0</v>
      </c>
      <c r="L99" s="17" t="str">
        <f>20%*E99</f>
        <v>0</v>
      </c>
      <c r="M99" s="16" t="str">
        <f>34.4%*F99</f>
        <v>0</v>
      </c>
      <c r="N99" s="16" t="str">
        <f>5%*G99</f>
        <v>0</v>
      </c>
      <c r="O99" s="16" t="str">
        <f>SUM(J99:N99)</f>
        <v>0</v>
      </c>
      <c r="P99" s="18" t="str">
        <f>((H99+I99)%)*O99</f>
        <v>0</v>
      </c>
      <c r="Q99" s="16" t="str">
        <f>SUM(O99:P99)</f>
        <v>0</v>
      </c>
      <c r="R99" s="16" t="str">
        <f>ROUNDUP(Q99,0)</f>
        <v>0</v>
      </c>
      <c r="S99" s="17" t="str">
        <f>LOOKUP(R99,{0,1,49,51,54,57,60,64,68,72,76,80,85,90,"i","w"},{"N","F","D-","D","D+","C-","C","C+","B-","B","B+","A-","A","A+","IC","W"})</f>
        <v>0</v>
      </c>
    </row>
    <row r="100" spans="1:19" customHeight="1" ht="13.5">
      <c r="A100" s="20" t="str">
        <f>'COURSE WORK'!A101</f>
        <v>0</v>
      </c>
      <c r="B100" s="20" t="str">
        <f>'COURSE WORK'!B101</f>
        <v>0</v>
      </c>
      <c r="C100" s="14"/>
      <c r="D100" s="31"/>
      <c r="G100" s="15"/>
      <c r="J100" s="16" t="str">
        <f>10.6%*C100</f>
        <v>0</v>
      </c>
      <c r="K100" s="16" t="str">
        <f>24.4%*D100</f>
        <v>0</v>
      </c>
      <c r="L100" s="17" t="str">
        <f>20%*E100</f>
        <v>0</v>
      </c>
      <c r="M100" s="16" t="str">
        <f>34.4%*F100</f>
        <v>0</v>
      </c>
      <c r="N100" s="16" t="str">
        <f>5%*G100</f>
        <v>0</v>
      </c>
      <c r="O100" s="16" t="str">
        <f>SUM(J100:N100)</f>
        <v>0</v>
      </c>
      <c r="P100" s="18" t="str">
        <f>((H100+I100)%)*O100</f>
        <v>0</v>
      </c>
      <c r="Q100" s="16" t="str">
        <f>SUM(O100:P100)</f>
        <v>0</v>
      </c>
      <c r="R100" s="16" t="str">
        <f>ROUNDUP(Q100,0)</f>
        <v>0</v>
      </c>
      <c r="S100" s="17" t="str">
        <f>LOOKUP(R100,{0,1,49,51,54,57,60,64,68,72,76,80,85,90,"i","w"},{"N","F","D-","D","D+","C-","C","C+","B-","B","B+","A-","A","A+","IC","W"})</f>
        <v>0</v>
      </c>
    </row>
    <row r="101" spans="1:19" customHeight="1" ht="13.5">
      <c r="A101" s="20" t="str">
        <f>'COURSE WORK'!A102</f>
        <v>0</v>
      </c>
      <c r="B101" s="20" t="str">
        <f>'COURSE WORK'!B102</f>
        <v>0</v>
      </c>
      <c r="C101" s="14"/>
      <c r="D101" s="31"/>
      <c r="G101" s="15"/>
      <c r="J101" s="16" t="str">
        <f>10.6%*C101</f>
        <v>0</v>
      </c>
      <c r="K101" s="16" t="str">
        <f>24.4%*D101</f>
        <v>0</v>
      </c>
      <c r="L101" s="17" t="str">
        <f>20%*E101</f>
        <v>0</v>
      </c>
      <c r="M101" s="16" t="str">
        <f>34.4%*F101</f>
        <v>0</v>
      </c>
      <c r="N101" s="16" t="str">
        <f>5%*G101</f>
        <v>0</v>
      </c>
      <c r="O101" s="16" t="str">
        <f>SUM(J101:N101)</f>
        <v>0</v>
      </c>
      <c r="P101" s="18" t="str">
        <f>((H101+I101)%)*O101</f>
        <v>0</v>
      </c>
      <c r="Q101" s="16" t="str">
        <f>SUM(O101:P101)</f>
        <v>0</v>
      </c>
      <c r="R101" s="16" t="str">
        <f>ROUNDUP(Q101,0)</f>
        <v>0</v>
      </c>
      <c r="S101" s="17" t="str">
        <f>LOOKUP(R101,{0,1,49,51,54,57,60,64,68,72,76,80,85,90,"i","w"},{"N","F","D-","D","D+","C-","C","C+","B-","B","B+","A-","A","A+","IC","W"})</f>
        <v>0</v>
      </c>
    </row>
    <row r="102" spans="1:19" customHeight="1" ht="13.5">
      <c r="A102" s="20" t="str">
        <f>'COURSE WORK'!A103</f>
        <v>0</v>
      </c>
      <c r="B102" s="20" t="str">
        <f>'COURSE WORK'!B103</f>
        <v>0</v>
      </c>
      <c r="C102" s="14"/>
      <c r="D102" s="31"/>
      <c r="G102" s="15"/>
      <c r="J102" s="16" t="str">
        <f>10.6%*C102</f>
        <v>0</v>
      </c>
      <c r="K102" s="16" t="str">
        <f>24.4%*D102</f>
        <v>0</v>
      </c>
      <c r="L102" s="17" t="str">
        <f>20%*E102</f>
        <v>0</v>
      </c>
      <c r="M102" s="16" t="str">
        <f>34.4%*F102</f>
        <v>0</v>
      </c>
      <c r="N102" s="16" t="str">
        <f>5%*G102</f>
        <v>0</v>
      </c>
      <c r="O102" s="16" t="str">
        <f>SUM(J102:N102)</f>
        <v>0</v>
      </c>
      <c r="P102" s="18" t="str">
        <f>((H102+I102)%)*O102</f>
        <v>0</v>
      </c>
      <c r="Q102" s="16" t="str">
        <f>SUM(O102:P102)</f>
        <v>0</v>
      </c>
      <c r="R102" s="16" t="str">
        <f>ROUNDUP(Q102,0)</f>
        <v>0</v>
      </c>
      <c r="S102" s="17" t="str">
        <f>LOOKUP(R102,{0,1,49,51,54,57,60,64,68,72,76,80,85,90,"i","w"},{"N","F","D-","D","D+","C-","C","C+","B-","B","B+","A-","A","A+","IC","W"})</f>
        <v>0</v>
      </c>
    </row>
    <row r="103" spans="1:19" customHeight="1" ht="13.5">
      <c r="A103" s="20" t="str">
        <f>'COURSE WORK'!A104</f>
        <v>0</v>
      </c>
      <c r="B103" s="20" t="str">
        <f>'COURSE WORK'!B104</f>
        <v>0</v>
      </c>
      <c r="C103" s="14"/>
      <c r="D103" s="31"/>
      <c r="G103" s="15"/>
      <c r="J103" s="16" t="str">
        <f>10.6%*C103</f>
        <v>0</v>
      </c>
      <c r="K103" s="16" t="str">
        <f>24.4%*D103</f>
        <v>0</v>
      </c>
      <c r="L103" s="17" t="str">
        <f>20%*E103</f>
        <v>0</v>
      </c>
      <c r="M103" s="16" t="str">
        <f>34.4%*F103</f>
        <v>0</v>
      </c>
      <c r="N103" s="16" t="str">
        <f>5%*G103</f>
        <v>0</v>
      </c>
      <c r="O103" s="16" t="str">
        <f>SUM(J103:N103)</f>
        <v>0</v>
      </c>
      <c r="P103" s="18" t="str">
        <f>((H103+I103)%)*O103</f>
        <v>0</v>
      </c>
      <c r="Q103" s="16" t="str">
        <f>SUM(O103:P103)</f>
        <v>0</v>
      </c>
      <c r="R103" s="16" t="str">
        <f>ROUNDUP(Q103,0)</f>
        <v>0</v>
      </c>
      <c r="S103" s="17" t="str">
        <f>LOOKUP(R103,{0,1,49,51,54,57,60,64,68,72,76,80,85,90,"i","w"},{"N","F","D-","D","D+","C-","C","C+","B-","B","B+","A-","A","A+","IC","W"})</f>
        <v>0</v>
      </c>
    </row>
    <row r="104" spans="1:19" customHeight="1" ht="13.5">
      <c r="A104" s="20" t="str">
        <f>'COURSE WORK'!A105</f>
        <v>0</v>
      </c>
      <c r="B104" s="20" t="str">
        <f>'COURSE WORK'!B105</f>
        <v>0</v>
      </c>
      <c r="C104" s="14"/>
      <c r="D104" s="31"/>
      <c r="G104" s="15"/>
      <c r="J104" s="16" t="str">
        <f>10.6%*C104</f>
        <v>0</v>
      </c>
      <c r="K104" s="16" t="str">
        <f>24.4%*D104</f>
        <v>0</v>
      </c>
      <c r="L104" s="17" t="str">
        <f>20%*E104</f>
        <v>0</v>
      </c>
      <c r="M104" s="16" t="str">
        <f>34.4%*F104</f>
        <v>0</v>
      </c>
      <c r="N104" s="16" t="str">
        <f>5%*G104</f>
        <v>0</v>
      </c>
      <c r="O104" s="16" t="str">
        <f>SUM(J104:N104)</f>
        <v>0</v>
      </c>
      <c r="P104" s="18" t="str">
        <f>((H104+I104)%)*O104</f>
        <v>0</v>
      </c>
      <c r="Q104" s="16" t="str">
        <f>SUM(O104:P104)</f>
        <v>0</v>
      </c>
      <c r="R104" s="16" t="str">
        <f>ROUNDUP(Q104,0)</f>
        <v>0</v>
      </c>
      <c r="S104" s="17" t="str">
        <f>LOOKUP(R104,{0,1,49,51,54,57,60,64,68,72,76,80,85,90,"i","w"},{"N","F","D-","D","D+","C-","C","C+","B-","B","B+","A-","A","A+","IC","W"})</f>
        <v>0</v>
      </c>
    </row>
    <row r="105" spans="1:19" customHeight="1" ht="13.5">
      <c r="A105" s="20" t="str">
        <f>'COURSE WORK'!A106</f>
        <v>0</v>
      </c>
      <c r="B105" s="20" t="str">
        <f>'COURSE WORK'!B106</f>
        <v>0</v>
      </c>
      <c r="C105" s="14"/>
      <c r="D105" s="31"/>
      <c r="G105" s="15"/>
      <c r="J105" s="16" t="str">
        <f>10.6%*C105</f>
        <v>0</v>
      </c>
      <c r="K105" s="16" t="str">
        <f>24.4%*D105</f>
        <v>0</v>
      </c>
      <c r="L105" s="17" t="str">
        <f>20%*E105</f>
        <v>0</v>
      </c>
      <c r="M105" s="16" t="str">
        <f>34.4%*F105</f>
        <v>0</v>
      </c>
      <c r="N105" s="16" t="str">
        <f>5%*G105</f>
        <v>0</v>
      </c>
      <c r="O105" s="16" t="str">
        <f>SUM(J105:N105)</f>
        <v>0</v>
      </c>
      <c r="P105" s="18" t="str">
        <f>((H105+I105)%)*O105</f>
        <v>0</v>
      </c>
      <c r="Q105" s="16" t="str">
        <f>SUM(O105:P105)</f>
        <v>0</v>
      </c>
      <c r="R105" s="16" t="str">
        <f>ROUNDUP(Q105,0)</f>
        <v>0</v>
      </c>
      <c r="S105" s="17" t="str">
        <f>LOOKUP(R105,{0,1,49,51,54,57,60,64,68,72,76,80,85,90,"i","w"},{"N","F","D-","D","D+","C-","C","C+","B-","B","B+","A-","A","A+","IC","W"})</f>
        <v>0</v>
      </c>
    </row>
    <row r="106" spans="1:19" customHeight="1" ht="13.5">
      <c r="A106" s="20" t="str">
        <f>'COURSE WORK'!A107</f>
        <v>0</v>
      </c>
      <c r="B106" s="20" t="str">
        <f>'COURSE WORK'!B107</f>
        <v>0</v>
      </c>
      <c r="C106" s="14"/>
      <c r="D106" s="31"/>
      <c r="G106" s="15"/>
      <c r="J106" s="16" t="str">
        <f>10.6%*C106</f>
        <v>0</v>
      </c>
      <c r="K106" s="16" t="str">
        <f>24.4%*D106</f>
        <v>0</v>
      </c>
      <c r="L106" s="17" t="str">
        <f>20%*E106</f>
        <v>0</v>
      </c>
      <c r="M106" s="16" t="str">
        <f>34.4%*F106</f>
        <v>0</v>
      </c>
      <c r="N106" s="16" t="str">
        <f>5%*G106</f>
        <v>0</v>
      </c>
      <c r="O106" s="16" t="str">
        <f>SUM(J106:N106)</f>
        <v>0</v>
      </c>
      <c r="P106" s="18" t="str">
        <f>((H106+I106)%)*O106</f>
        <v>0</v>
      </c>
      <c r="Q106" s="16" t="str">
        <f>SUM(O106:P106)</f>
        <v>0</v>
      </c>
      <c r="R106" s="16" t="str">
        <f>ROUNDUP(Q106,0)</f>
        <v>0</v>
      </c>
      <c r="S106" s="17" t="str">
        <f>LOOKUP(R106,{0,1,49,51,54,57,60,64,68,72,76,80,85,90,"i","w"},{"N","F","D-","D","D+","C-","C","C+","B-","B","B+","A-","A","A+","IC","W"})</f>
        <v>0</v>
      </c>
    </row>
    <row r="107" spans="1:19" customHeight="1" ht="13.5">
      <c r="A107" s="20" t="str">
        <f>'COURSE WORK'!A108</f>
        <v>0</v>
      </c>
      <c r="B107" s="20" t="str">
        <f>'COURSE WORK'!B108</f>
        <v>0</v>
      </c>
      <c r="C107" s="14"/>
      <c r="D107" s="31"/>
      <c r="G107" s="15"/>
      <c r="J107" s="16" t="str">
        <f>10.6%*C107</f>
        <v>0</v>
      </c>
      <c r="K107" s="16" t="str">
        <f>24.4%*D107</f>
        <v>0</v>
      </c>
      <c r="L107" s="17" t="str">
        <f>20%*E107</f>
        <v>0</v>
      </c>
      <c r="M107" s="16" t="str">
        <f>34.4%*F107</f>
        <v>0</v>
      </c>
      <c r="N107" s="16" t="str">
        <f>5%*G107</f>
        <v>0</v>
      </c>
      <c r="O107" s="16" t="str">
        <f>SUM(J107:N107)</f>
        <v>0</v>
      </c>
      <c r="P107" s="18" t="str">
        <f>((H107+I107)%)*O107</f>
        <v>0</v>
      </c>
      <c r="Q107" s="16" t="str">
        <f>SUM(O107:P107)</f>
        <v>0</v>
      </c>
      <c r="R107" s="16" t="str">
        <f>ROUNDUP(Q107,0)</f>
        <v>0</v>
      </c>
      <c r="S107" s="17" t="str">
        <f>LOOKUP(R107,{0,1,49,51,54,57,60,64,68,72,76,80,85,90,"i","w"},{"N","F","D-","D","D+","C-","C","C+","B-","B","B+","A-","A","A+","IC","W"})</f>
        <v>0</v>
      </c>
    </row>
    <row r="108" spans="1:19" customHeight="1" ht="13.5">
      <c r="A108" s="20" t="str">
        <f>'COURSE WORK'!A109</f>
        <v>0</v>
      </c>
      <c r="B108" s="20" t="str">
        <f>'COURSE WORK'!B109</f>
        <v>0</v>
      </c>
      <c r="C108" s="14"/>
      <c r="D108" s="31"/>
      <c r="G108" s="15"/>
      <c r="J108" s="16" t="str">
        <f>10.6%*C108</f>
        <v>0</v>
      </c>
      <c r="K108" s="16" t="str">
        <f>24.4%*D108</f>
        <v>0</v>
      </c>
      <c r="L108" s="17" t="str">
        <f>20%*E108</f>
        <v>0</v>
      </c>
      <c r="M108" s="16" t="str">
        <f>34.4%*F108</f>
        <v>0</v>
      </c>
      <c r="N108" s="16" t="str">
        <f>5%*G108</f>
        <v>0</v>
      </c>
      <c r="O108" s="16" t="str">
        <f>SUM(J108:N108)</f>
        <v>0</v>
      </c>
      <c r="P108" s="18" t="str">
        <f>((H108+I108)%)*O108</f>
        <v>0</v>
      </c>
      <c r="Q108" s="16" t="str">
        <f>SUM(O108:P108)</f>
        <v>0</v>
      </c>
      <c r="R108" s="16" t="str">
        <f>ROUNDUP(Q108,0)</f>
        <v>0</v>
      </c>
      <c r="S108" s="17" t="str">
        <f>LOOKUP(R108,{0,1,49,51,54,57,60,64,68,72,76,80,85,90,"i","w"},{"N","F","D-","D","D+","C-","C","C+","B-","B","B+","A-","A","A+","IC","W"})</f>
        <v>0</v>
      </c>
    </row>
    <row r="109" spans="1:19" customHeight="1" ht="13.5">
      <c r="A109" s="20" t="str">
        <f>'COURSE WORK'!A110</f>
        <v>0</v>
      </c>
      <c r="B109" s="20" t="str">
        <f>'COURSE WORK'!B110</f>
        <v>0</v>
      </c>
      <c r="C109" s="14"/>
      <c r="D109" s="31"/>
      <c r="G109" s="15"/>
      <c r="J109" s="16" t="str">
        <f>10.6%*C109</f>
        <v>0</v>
      </c>
      <c r="K109" s="16" t="str">
        <f>24.4%*D109</f>
        <v>0</v>
      </c>
      <c r="L109" s="17" t="str">
        <f>20%*E109</f>
        <v>0</v>
      </c>
      <c r="M109" s="16" t="str">
        <f>34.4%*F109</f>
        <v>0</v>
      </c>
      <c r="N109" s="16" t="str">
        <f>5%*G109</f>
        <v>0</v>
      </c>
      <c r="O109" s="16" t="str">
        <f>SUM(J109:N109)</f>
        <v>0</v>
      </c>
      <c r="P109" s="18" t="str">
        <f>((H109+I109)%)*O109</f>
        <v>0</v>
      </c>
      <c r="Q109" s="16" t="str">
        <f>SUM(O109:P109)</f>
        <v>0</v>
      </c>
      <c r="R109" s="16" t="str">
        <f>ROUNDUP(Q109,0)</f>
        <v>0</v>
      </c>
      <c r="S109" s="17" t="str">
        <f>LOOKUP(R109,{0,1,49,51,54,57,60,64,68,72,76,80,85,90,"i","w"},{"N","F","D-","D","D+","C-","C","C+","B-","B","B+","A-","A","A+","IC","W"})</f>
        <v>0</v>
      </c>
    </row>
    <row r="110" spans="1:19" customHeight="1" ht="13.5">
      <c r="A110" s="20" t="str">
        <f>'COURSE WORK'!A111</f>
        <v>0</v>
      </c>
      <c r="B110" s="20" t="str">
        <f>'COURSE WORK'!B111</f>
        <v>0</v>
      </c>
      <c r="C110" s="14"/>
      <c r="D110" s="31"/>
      <c r="G110" s="15"/>
      <c r="J110" s="16" t="str">
        <f>10.6%*C110</f>
        <v>0</v>
      </c>
      <c r="K110" s="16" t="str">
        <f>24.4%*D110</f>
        <v>0</v>
      </c>
      <c r="L110" s="17" t="str">
        <f>20%*E110</f>
        <v>0</v>
      </c>
      <c r="M110" s="16" t="str">
        <f>34.4%*F110</f>
        <v>0</v>
      </c>
      <c r="N110" s="16" t="str">
        <f>5%*G110</f>
        <v>0</v>
      </c>
      <c r="O110" s="16" t="str">
        <f>SUM(J110:N110)</f>
        <v>0</v>
      </c>
      <c r="P110" s="18" t="str">
        <f>((H110+I110)%)*O110</f>
        <v>0</v>
      </c>
      <c r="Q110" s="16" t="str">
        <f>SUM(O110:P110)</f>
        <v>0</v>
      </c>
      <c r="R110" s="16" t="str">
        <f>ROUNDUP(Q110,0)</f>
        <v>0</v>
      </c>
      <c r="S110" s="17" t="str">
        <f>LOOKUP(R110,{0,1,49,51,54,57,60,64,68,72,76,80,85,90,"i","w"},{"N","F","D-","D","D+","C-","C","C+","B-","B","B+","A-","A","A+","IC","W"})</f>
        <v>0</v>
      </c>
    </row>
    <row r="111" spans="1:19" customHeight="1" ht="13.5">
      <c r="A111" s="20" t="str">
        <f>'COURSE WORK'!A112</f>
        <v>0</v>
      </c>
      <c r="B111" s="20" t="str">
        <f>'COURSE WORK'!B112</f>
        <v>0</v>
      </c>
      <c r="C111" s="14"/>
      <c r="D111" s="31"/>
      <c r="G111" s="15"/>
      <c r="J111" s="16" t="str">
        <f>10.6%*C111</f>
        <v>0</v>
      </c>
      <c r="K111" s="16" t="str">
        <f>24.4%*D111</f>
        <v>0</v>
      </c>
      <c r="L111" s="17" t="str">
        <f>20%*E111</f>
        <v>0</v>
      </c>
      <c r="M111" s="16" t="str">
        <f>34.4%*F111</f>
        <v>0</v>
      </c>
      <c r="N111" s="16" t="str">
        <f>5%*G111</f>
        <v>0</v>
      </c>
      <c r="O111" s="16" t="str">
        <f>SUM(J111:N111)</f>
        <v>0</v>
      </c>
      <c r="P111" s="18" t="str">
        <f>((H111+I111)%)*O111</f>
        <v>0</v>
      </c>
      <c r="Q111" s="16" t="str">
        <f>SUM(O111:P111)</f>
        <v>0</v>
      </c>
      <c r="R111" s="16" t="str">
        <f>ROUNDUP(Q111,0)</f>
        <v>0</v>
      </c>
      <c r="S111" s="17" t="str">
        <f>LOOKUP(R111,{0,1,49,51,54,57,60,64,68,72,76,80,85,90,"i","w"},{"N","F","D-","D","D+","C-","C","C+","B-","B","B+","A-","A","A+","IC","W"})</f>
        <v>0</v>
      </c>
    </row>
    <row r="112" spans="1:19" customHeight="1" ht="13.5">
      <c r="A112" s="20" t="str">
        <f>'COURSE WORK'!A113</f>
        <v>0</v>
      </c>
      <c r="B112" s="20" t="str">
        <f>'COURSE WORK'!B113</f>
        <v>0</v>
      </c>
      <c r="C112" s="14"/>
      <c r="D112" s="31"/>
      <c r="G112" s="15"/>
      <c r="J112" s="16" t="str">
        <f>10.6%*C112</f>
        <v>0</v>
      </c>
      <c r="K112" s="16" t="str">
        <f>24.4%*D112</f>
        <v>0</v>
      </c>
      <c r="L112" s="17" t="str">
        <f>20%*E112</f>
        <v>0</v>
      </c>
      <c r="M112" s="16" t="str">
        <f>34.4%*F112</f>
        <v>0</v>
      </c>
      <c r="N112" s="16" t="str">
        <f>5%*G112</f>
        <v>0</v>
      </c>
      <c r="O112" s="16" t="str">
        <f>SUM(J112:N112)</f>
        <v>0</v>
      </c>
      <c r="P112" s="18" t="str">
        <f>((H112+I112)%)*O112</f>
        <v>0</v>
      </c>
      <c r="Q112" s="16" t="str">
        <f>SUM(O112:P112)</f>
        <v>0</v>
      </c>
      <c r="R112" s="16" t="str">
        <f>ROUNDUP(Q112,0)</f>
        <v>0</v>
      </c>
      <c r="S112" s="17" t="str">
        <f>LOOKUP(R112,{0,1,49,51,54,57,60,64,68,72,76,80,85,90,"i","w"},{"N","F","D-","D","D+","C-","C","C+","B-","B","B+","A-","A","A+","IC","W"})</f>
        <v>0</v>
      </c>
    </row>
    <row r="113" spans="1:19" customHeight="1" ht="13.5">
      <c r="A113" s="20" t="str">
        <f>'COURSE WORK'!A114</f>
        <v>0</v>
      </c>
      <c r="B113" s="20" t="str">
        <f>'COURSE WORK'!B114</f>
        <v>0</v>
      </c>
      <c r="C113" s="14"/>
      <c r="D113" s="31"/>
      <c r="G113" s="15"/>
      <c r="J113" s="16" t="str">
        <f>10.6%*C113</f>
        <v>0</v>
      </c>
      <c r="K113" s="16" t="str">
        <f>24.4%*D113</f>
        <v>0</v>
      </c>
      <c r="L113" s="17" t="str">
        <f>20%*E113</f>
        <v>0</v>
      </c>
      <c r="M113" s="16" t="str">
        <f>34.4%*F113</f>
        <v>0</v>
      </c>
      <c r="N113" s="16" t="str">
        <f>5%*G113</f>
        <v>0</v>
      </c>
      <c r="O113" s="16" t="str">
        <f>SUM(J113:N113)</f>
        <v>0</v>
      </c>
      <c r="P113" s="18" t="str">
        <f>((H113+I113)%)*O113</f>
        <v>0</v>
      </c>
      <c r="Q113" s="16" t="str">
        <f>SUM(O113:P113)</f>
        <v>0</v>
      </c>
      <c r="R113" s="16" t="str">
        <f>ROUNDUP(Q113,0)</f>
        <v>0</v>
      </c>
      <c r="S113" s="17" t="str">
        <f>LOOKUP(R113,{0,1,49,51,54,57,60,64,68,72,76,80,85,90,"i","w"},{"N","F","D-","D","D+","C-","C","C+","B-","B","B+","A-","A","A+","IC","W"})</f>
        <v>0</v>
      </c>
    </row>
    <row r="114" spans="1:19" customHeight="1" ht="13.5">
      <c r="A114" s="20" t="str">
        <f>'COURSE WORK'!A115</f>
        <v>0</v>
      </c>
      <c r="B114" s="20" t="str">
        <f>'COURSE WORK'!B115</f>
        <v>0</v>
      </c>
      <c r="C114" s="14"/>
      <c r="D114" s="31"/>
      <c r="G114" s="15"/>
      <c r="J114" s="16" t="str">
        <f>10.6%*C114</f>
        <v>0</v>
      </c>
      <c r="K114" s="16" t="str">
        <f>24.4%*D114</f>
        <v>0</v>
      </c>
      <c r="L114" s="17" t="str">
        <f>20%*E114</f>
        <v>0</v>
      </c>
      <c r="M114" s="16" t="str">
        <f>34.4%*F114</f>
        <v>0</v>
      </c>
      <c r="N114" s="16" t="str">
        <f>5%*G114</f>
        <v>0</v>
      </c>
      <c r="O114" s="16" t="str">
        <f>SUM(J114:N114)</f>
        <v>0</v>
      </c>
      <c r="P114" s="18" t="str">
        <f>((H114+I114)%)*O114</f>
        <v>0</v>
      </c>
      <c r="Q114" s="16" t="str">
        <f>SUM(O114:P114)</f>
        <v>0</v>
      </c>
      <c r="R114" s="16" t="str">
        <f>ROUNDUP(Q114,0)</f>
        <v>0</v>
      </c>
      <c r="S114" s="17" t="str">
        <f>LOOKUP(R114,{0,1,49,51,54,57,60,64,68,72,76,80,85,90,"i","w"},{"N","F","D-","D","D+","C-","C","C+","B-","B","B+","A-","A","A+","IC","W"})</f>
        <v>0</v>
      </c>
    </row>
    <row r="115" spans="1:19" customHeight="1" ht="13.5">
      <c r="A115" s="20" t="str">
        <f>'COURSE WORK'!A116</f>
        <v>0</v>
      </c>
      <c r="B115" s="20" t="str">
        <f>'COURSE WORK'!B116</f>
        <v>0</v>
      </c>
      <c r="C115" s="14"/>
      <c r="D115" s="31"/>
      <c r="G115" s="15"/>
      <c r="J115" s="16" t="str">
        <f>10.6%*C115</f>
        <v>0</v>
      </c>
      <c r="K115" s="16" t="str">
        <f>24.4%*D115</f>
        <v>0</v>
      </c>
      <c r="L115" s="17" t="str">
        <f>20%*E115</f>
        <v>0</v>
      </c>
      <c r="M115" s="16" t="str">
        <f>34.4%*F115</f>
        <v>0</v>
      </c>
      <c r="N115" s="16" t="str">
        <f>5%*G115</f>
        <v>0</v>
      </c>
      <c r="O115" s="16" t="str">
        <f>SUM(J115:N115)</f>
        <v>0</v>
      </c>
      <c r="P115" s="18" t="str">
        <f>((H115+I115)%)*O115</f>
        <v>0</v>
      </c>
      <c r="Q115" s="16" t="str">
        <f>SUM(O115:P115)</f>
        <v>0</v>
      </c>
      <c r="R115" s="16" t="str">
        <f>ROUNDUP(Q115,0)</f>
        <v>0</v>
      </c>
      <c r="S115" s="17" t="str">
        <f>LOOKUP(R115,{0,1,49,51,54,57,60,64,68,72,76,80,85,90,"i","w"},{"N","F","D-","D","D+","C-","C","C+","B-","B","B+","A-","A","A+","IC","W"})</f>
        <v>0</v>
      </c>
    </row>
    <row r="116" spans="1:19" customHeight="1" ht="13.5">
      <c r="A116" s="20" t="str">
        <f>'COURSE WORK'!A117</f>
        <v>0</v>
      </c>
      <c r="B116" s="20" t="str">
        <f>'COURSE WORK'!B117</f>
        <v>0</v>
      </c>
      <c r="C116" s="14"/>
      <c r="D116" s="31"/>
      <c r="G116" s="15"/>
      <c r="J116" s="16" t="str">
        <f>10.6%*C116</f>
        <v>0</v>
      </c>
      <c r="K116" s="16" t="str">
        <f>24.4%*D116</f>
        <v>0</v>
      </c>
      <c r="L116" s="17" t="str">
        <f>20%*E116</f>
        <v>0</v>
      </c>
      <c r="M116" s="16" t="str">
        <f>34.4%*F116</f>
        <v>0</v>
      </c>
      <c r="N116" s="16" t="str">
        <f>5%*G116</f>
        <v>0</v>
      </c>
      <c r="O116" s="16" t="str">
        <f>SUM(J116:N116)</f>
        <v>0</v>
      </c>
      <c r="P116" s="18" t="str">
        <f>((H116+I116)%)*O116</f>
        <v>0</v>
      </c>
      <c r="Q116" s="16" t="str">
        <f>SUM(O116:P116)</f>
        <v>0</v>
      </c>
      <c r="R116" s="16" t="str">
        <f>ROUNDUP(Q116,0)</f>
        <v>0</v>
      </c>
      <c r="S116" s="17" t="str">
        <f>LOOKUP(R116,{0,1,49,51,54,57,60,64,68,72,76,80,85,90,"i","w"},{"N","F","D-","D","D+","C-","C","C+","B-","B","B+","A-","A","A+","IC","W"})</f>
        <v>0</v>
      </c>
    </row>
    <row r="117" spans="1:19" customHeight="1" ht="13.5">
      <c r="A117" s="20" t="str">
        <f>'COURSE WORK'!A118</f>
        <v>0</v>
      </c>
      <c r="B117" s="20" t="str">
        <f>'COURSE WORK'!B118</f>
        <v>0</v>
      </c>
      <c r="C117" s="14"/>
      <c r="D117" s="31"/>
      <c r="G117" s="15"/>
      <c r="J117" s="16" t="str">
        <f>10.6%*C117</f>
        <v>0</v>
      </c>
      <c r="K117" s="16" t="str">
        <f>24.4%*D117</f>
        <v>0</v>
      </c>
      <c r="L117" s="17" t="str">
        <f>20%*E117</f>
        <v>0</v>
      </c>
      <c r="M117" s="16" t="str">
        <f>34.4%*F117</f>
        <v>0</v>
      </c>
      <c r="N117" s="16" t="str">
        <f>5%*G117</f>
        <v>0</v>
      </c>
      <c r="O117" s="16" t="str">
        <f>SUM(J117:N117)</f>
        <v>0</v>
      </c>
      <c r="P117" s="18" t="str">
        <f>((H117+I117)%)*O117</f>
        <v>0</v>
      </c>
      <c r="Q117" s="16" t="str">
        <f>SUM(O117:P117)</f>
        <v>0</v>
      </c>
      <c r="R117" s="16" t="str">
        <f>ROUNDUP(Q117,0)</f>
        <v>0</v>
      </c>
      <c r="S117" s="17" t="str">
        <f>LOOKUP(R117,{0,1,49,51,54,57,60,64,68,72,76,80,85,90,"i","w"},{"N","F","D-","D","D+","C-","C","C+","B-","B","B+","A-","A","A+","IC","W"})</f>
        <v>0</v>
      </c>
    </row>
    <row r="118" spans="1:19" customHeight="1" ht="13.5">
      <c r="A118" s="20" t="str">
        <f>'COURSE WORK'!A119</f>
        <v>0</v>
      </c>
      <c r="B118" s="20" t="str">
        <f>'COURSE WORK'!B119</f>
        <v>0</v>
      </c>
      <c r="C118" s="14"/>
      <c r="D118" s="31"/>
      <c r="G118" s="15"/>
      <c r="J118" s="16" t="str">
        <f>10.6%*C118</f>
        <v>0</v>
      </c>
      <c r="K118" s="16" t="str">
        <f>24.4%*D118</f>
        <v>0</v>
      </c>
      <c r="L118" s="17" t="str">
        <f>20%*E118</f>
        <v>0</v>
      </c>
      <c r="M118" s="16" t="str">
        <f>34.4%*F118</f>
        <v>0</v>
      </c>
      <c r="N118" s="16" t="str">
        <f>5%*G118</f>
        <v>0</v>
      </c>
      <c r="O118" s="16" t="str">
        <f>SUM(J118:N118)</f>
        <v>0</v>
      </c>
      <c r="P118" s="18" t="str">
        <f>((H118+I118)%)*O118</f>
        <v>0</v>
      </c>
      <c r="Q118" s="16" t="str">
        <f>SUM(O118:P118)</f>
        <v>0</v>
      </c>
      <c r="R118" s="16" t="str">
        <f>ROUNDUP(Q118,0)</f>
        <v>0</v>
      </c>
      <c r="S118" s="17" t="str">
        <f>LOOKUP(R118,{0,1,49,51,54,57,60,64,68,72,76,80,85,90,"i","w"},{"N","F","D-","D","D+","C-","C","C+","B-","B","B+","A-","A","A+","IC","W"})</f>
        <v>0</v>
      </c>
    </row>
    <row r="119" spans="1:19" customHeight="1" ht="13.5">
      <c r="A119" s="20" t="str">
        <f>'COURSE WORK'!A120</f>
        <v>0</v>
      </c>
      <c r="B119" s="20" t="str">
        <f>'COURSE WORK'!B120</f>
        <v>0</v>
      </c>
      <c r="C119" s="14"/>
      <c r="D119" s="31"/>
      <c r="G119" s="15"/>
      <c r="J119" s="16" t="str">
        <f>10.6%*C119</f>
        <v>0</v>
      </c>
      <c r="K119" s="16" t="str">
        <f>24.4%*D119</f>
        <v>0</v>
      </c>
      <c r="L119" s="17" t="str">
        <f>20%*E119</f>
        <v>0</v>
      </c>
      <c r="M119" s="16" t="str">
        <f>34.4%*F119</f>
        <v>0</v>
      </c>
      <c r="N119" s="16" t="str">
        <f>5%*G119</f>
        <v>0</v>
      </c>
      <c r="O119" s="16" t="str">
        <f>SUM(J119:N119)</f>
        <v>0</v>
      </c>
      <c r="P119" s="18" t="str">
        <f>((H119+I119)%)*O119</f>
        <v>0</v>
      </c>
      <c r="Q119" s="16" t="str">
        <f>SUM(O119:P119)</f>
        <v>0</v>
      </c>
      <c r="R119" s="16" t="str">
        <f>ROUNDUP(Q119,0)</f>
        <v>0</v>
      </c>
      <c r="S119" s="17" t="str">
        <f>LOOKUP(R119,{0,1,49,51,54,57,60,64,68,72,76,80,85,90,"i","w"},{"N","F","D-","D","D+","C-","C","C+","B-","B","B+","A-","A","A+","IC","W"})</f>
        <v>0</v>
      </c>
    </row>
    <row r="120" spans="1:19" customHeight="1" ht="13.5">
      <c r="A120" s="20" t="str">
        <f>'COURSE WORK'!A121</f>
        <v>0</v>
      </c>
      <c r="B120" s="20" t="str">
        <f>'COURSE WORK'!B121</f>
        <v>0</v>
      </c>
      <c r="C120" s="14"/>
      <c r="D120" s="31"/>
      <c r="G120" s="15"/>
      <c r="J120" s="16" t="str">
        <f>10.6%*C120</f>
        <v>0</v>
      </c>
      <c r="K120" s="16" t="str">
        <f>24.4%*D120</f>
        <v>0</v>
      </c>
      <c r="L120" s="17" t="str">
        <f>20%*E120</f>
        <v>0</v>
      </c>
      <c r="M120" s="16" t="str">
        <f>34.4%*F120</f>
        <v>0</v>
      </c>
      <c r="N120" s="16" t="str">
        <f>5%*G120</f>
        <v>0</v>
      </c>
      <c r="O120" s="16" t="str">
        <f>SUM(J120:N120)</f>
        <v>0</v>
      </c>
      <c r="P120" s="18" t="str">
        <f>((H120+I120)%)*O120</f>
        <v>0</v>
      </c>
      <c r="Q120" s="16" t="str">
        <f>SUM(O120:P120)</f>
        <v>0</v>
      </c>
      <c r="R120" s="16" t="str">
        <f>ROUNDUP(Q120,0)</f>
        <v>0</v>
      </c>
      <c r="S120" s="17" t="str">
        <f>LOOKUP(R120,{0,1,49,51,54,57,60,64,68,72,76,80,85,90,"i","w"},{"N","F","D-","D","D+","C-","C","C+","B-","B","B+","A-","A","A+","IC","W"})</f>
        <v>0</v>
      </c>
    </row>
    <row r="121" spans="1:19" customHeight="1" ht="13.5">
      <c r="A121" s="20" t="str">
        <f>'COURSE WORK'!A122</f>
        <v>0</v>
      </c>
      <c r="B121" s="20" t="str">
        <f>'COURSE WORK'!B122</f>
        <v>0</v>
      </c>
      <c r="C121" s="14"/>
      <c r="D121" s="31"/>
      <c r="G121" s="15"/>
      <c r="J121" s="16" t="str">
        <f>10.6%*C121</f>
        <v>0</v>
      </c>
      <c r="K121" s="16" t="str">
        <f>24.4%*D121</f>
        <v>0</v>
      </c>
      <c r="L121" s="17" t="str">
        <f>20%*E121</f>
        <v>0</v>
      </c>
      <c r="M121" s="16" t="str">
        <f>34.4%*F121</f>
        <v>0</v>
      </c>
      <c r="N121" s="16" t="str">
        <f>5%*G121</f>
        <v>0</v>
      </c>
      <c r="O121" s="16" t="str">
        <f>SUM(J121:N121)</f>
        <v>0</v>
      </c>
      <c r="P121" s="18" t="str">
        <f>((H121+I121)%)*O121</f>
        <v>0</v>
      </c>
      <c r="Q121" s="16" t="str">
        <f>SUM(O121:P121)</f>
        <v>0</v>
      </c>
      <c r="R121" s="16" t="str">
        <f>ROUNDUP(Q121,0)</f>
        <v>0</v>
      </c>
      <c r="S121" s="17" t="str">
        <f>LOOKUP(R121,{0,1,49,51,54,57,60,64,68,72,76,80,85,90,"i","w"},{"N","F","D-","D","D+","C-","C","C+","B-","B","B+","A-","A","A+","IC","W"})</f>
        <v>0</v>
      </c>
    </row>
    <row r="122" spans="1:19" customHeight="1" ht="13.5">
      <c r="A122" s="20" t="str">
        <f>'COURSE WORK'!A123</f>
        <v>0</v>
      </c>
      <c r="B122" s="20" t="str">
        <f>'COURSE WORK'!B123</f>
        <v>0</v>
      </c>
      <c r="C122" s="14"/>
      <c r="D122" s="31"/>
      <c r="G122" s="15"/>
      <c r="J122" s="16" t="str">
        <f>10.6%*C122</f>
        <v>0</v>
      </c>
      <c r="K122" s="16" t="str">
        <f>24.4%*D122</f>
        <v>0</v>
      </c>
      <c r="L122" s="17" t="str">
        <f>20%*E122</f>
        <v>0</v>
      </c>
      <c r="M122" s="16" t="str">
        <f>34.4%*F122</f>
        <v>0</v>
      </c>
      <c r="N122" s="16" t="str">
        <f>5%*G122</f>
        <v>0</v>
      </c>
      <c r="O122" s="16" t="str">
        <f>SUM(J122:N122)</f>
        <v>0</v>
      </c>
      <c r="P122" s="18" t="str">
        <f>((H122+I122)%)*O122</f>
        <v>0</v>
      </c>
      <c r="Q122" s="16" t="str">
        <f>SUM(O122:P122)</f>
        <v>0</v>
      </c>
      <c r="R122" s="16" t="str">
        <f>ROUNDUP(Q122,0)</f>
        <v>0</v>
      </c>
      <c r="S122" s="17" t="str">
        <f>LOOKUP(R122,{0,1,49,51,54,57,60,64,68,72,76,80,85,90,"i","w"},{"N","F","D-","D","D+","C-","C","C+","B-","B","B+","A-","A","A+","IC","W"})</f>
        <v>0</v>
      </c>
    </row>
    <row r="123" spans="1:19" customHeight="1" ht="13.5">
      <c r="A123" s="20" t="str">
        <f>'COURSE WORK'!A124</f>
        <v>0</v>
      </c>
      <c r="B123" s="20" t="str">
        <f>'COURSE WORK'!B124</f>
        <v>0</v>
      </c>
      <c r="C123" s="14"/>
      <c r="D123" s="31"/>
      <c r="G123" s="15"/>
      <c r="J123" s="16" t="str">
        <f>10.6%*C123</f>
        <v>0</v>
      </c>
      <c r="K123" s="16" t="str">
        <f>24.4%*D123</f>
        <v>0</v>
      </c>
      <c r="L123" s="17" t="str">
        <f>20%*E123</f>
        <v>0</v>
      </c>
      <c r="M123" s="16" t="str">
        <f>34.4%*F123</f>
        <v>0</v>
      </c>
      <c r="N123" s="16" t="str">
        <f>5%*G123</f>
        <v>0</v>
      </c>
      <c r="O123" s="16" t="str">
        <f>SUM(J123:N123)</f>
        <v>0</v>
      </c>
      <c r="P123" s="18" t="str">
        <f>((H123+I123)%)*O123</f>
        <v>0</v>
      </c>
      <c r="Q123" s="16" t="str">
        <f>SUM(O123:P123)</f>
        <v>0</v>
      </c>
      <c r="R123" s="16" t="str">
        <f>ROUNDUP(Q123,0)</f>
        <v>0</v>
      </c>
      <c r="S123" s="17" t="str">
        <f>LOOKUP(R123,{0,1,49,51,54,57,60,64,68,72,76,80,85,90,"i","w"},{"N","F","D-","D","D+","C-","C","C+","B-","B","B+","A-","A","A+","IC","W"})</f>
        <v>0</v>
      </c>
    </row>
    <row r="124" spans="1:19" customHeight="1" ht="13.5">
      <c r="A124" s="20" t="str">
        <f>'COURSE WORK'!A125</f>
        <v>0</v>
      </c>
      <c r="B124" s="20" t="str">
        <f>'COURSE WORK'!B125</f>
        <v>0</v>
      </c>
      <c r="C124" s="14"/>
      <c r="D124" s="31"/>
      <c r="G124" s="15"/>
      <c r="J124" s="16" t="str">
        <f>10.6%*C124</f>
        <v>0</v>
      </c>
      <c r="K124" s="16" t="str">
        <f>24.4%*D124</f>
        <v>0</v>
      </c>
      <c r="L124" s="17" t="str">
        <f>20%*E124</f>
        <v>0</v>
      </c>
      <c r="M124" s="16" t="str">
        <f>34.4%*F124</f>
        <v>0</v>
      </c>
      <c r="N124" s="16" t="str">
        <f>5%*G124</f>
        <v>0</v>
      </c>
      <c r="O124" s="16" t="str">
        <f>SUM(J124:N124)</f>
        <v>0</v>
      </c>
      <c r="P124" s="18" t="str">
        <f>((H124+I124)%)*O124</f>
        <v>0</v>
      </c>
      <c r="Q124" s="16" t="str">
        <f>SUM(O124:P124)</f>
        <v>0</v>
      </c>
      <c r="R124" s="16" t="str">
        <f>ROUNDUP(Q124,0)</f>
        <v>0</v>
      </c>
      <c r="S124" s="17" t="str">
        <f>LOOKUP(R124,{0,1,49,51,54,57,60,64,68,72,76,80,85,90,"i","w"},{"N","F","D-","D","D+","C-","C","C+","B-","B","B+","A-","A","A+","IC","W"})</f>
        <v>0</v>
      </c>
    </row>
    <row r="125" spans="1:19" customHeight="1" ht="13.5">
      <c r="A125" s="20" t="str">
        <f>'COURSE WORK'!A126</f>
        <v>0</v>
      </c>
      <c r="B125" s="20" t="str">
        <f>'COURSE WORK'!B126</f>
        <v>0</v>
      </c>
      <c r="C125" s="14"/>
      <c r="D125" s="31"/>
      <c r="G125" s="15"/>
      <c r="J125" s="16" t="str">
        <f>10.6%*C125</f>
        <v>0</v>
      </c>
      <c r="K125" s="16" t="str">
        <f>24.4%*D125</f>
        <v>0</v>
      </c>
      <c r="L125" s="17" t="str">
        <f>20%*E125</f>
        <v>0</v>
      </c>
      <c r="M125" s="16" t="str">
        <f>34.4%*F125</f>
        <v>0</v>
      </c>
      <c r="N125" s="16" t="str">
        <f>5%*G125</f>
        <v>0</v>
      </c>
      <c r="O125" s="16" t="str">
        <f>SUM(J125:N125)</f>
        <v>0</v>
      </c>
      <c r="P125" s="18" t="str">
        <f>((H125+I125)%)*O125</f>
        <v>0</v>
      </c>
      <c r="Q125" s="16" t="str">
        <f>SUM(O125:P125)</f>
        <v>0</v>
      </c>
      <c r="R125" s="16" t="str">
        <f>ROUNDUP(Q125,0)</f>
        <v>0</v>
      </c>
      <c r="S125" s="17" t="str">
        <f>LOOKUP(R125,{0,1,49,51,54,57,60,64,68,72,76,80,85,90,"i","w"},{"N","F","D-","D","D+","C-","C","C+","B-","B","B+","A-","A","A+","IC","W"})</f>
        <v>0</v>
      </c>
    </row>
    <row r="126" spans="1:19" customHeight="1" ht="13.5">
      <c r="A126" s="20" t="str">
        <f>'COURSE WORK'!A127</f>
        <v>0</v>
      </c>
      <c r="B126" s="20" t="str">
        <f>'COURSE WORK'!B127</f>
        <v>0</v>
      </c>
      <c r="C126" s="14"/>
      <c r="D126" s="31"/>
      <c r="G126" s="15"/>
      <c r="J126" s="16" t="str">
        <f>10.6%*C126</f>
        <v>0</v>
      </c>
      <c r="K126" s="16" t="str">
        <f>24.4%*D126</f>
        <v>0</v>
      </c>
      <c r="L126" s="17" t="str">
        <f>20%*E126</f>
        <v>0</v>
      </c>
      <c r="M126" s="16" t="str">
        <f>34.4%*F126</f>
        <v>0</v>
      </c>
      <c r="N126" s="16" t="str">
        <f>5%*G126</f>
        <v>0</v>
      </c>
      <c r="O126" s="16" t="str">
        <f>SUM(J126:N126)</f>
        <v>0</v>
      </c>
      <c r="P126" s="18" t="str">
        <f>((H126+I126)%)*O126</f>
        <v>0</v>
      </c>
      <c r="Q126" s="16" t="str">
        <f>SUM(O126:P126)</f>
        <v>0</v>
      </c>
      <c r="R126" s="16" t="str">
        <f>ROUNDUP(Q126,0)</f>
        <v>0</v>
      </c>
      <c r="S126" s="17" t="str">
        <f>LOOKUP(R126,{0,1,49,51,54,57,60,64,68,72,76,80,85,90,"i","w"},{"N","F","D-","D","D+","C-","C","C+","B-","B","B+","A-","A","A+","IC","W"})</f>
        <v>0</v>
      </c>
    </row>
    <row r="127" spans="1:19" customHeight="1" ht="13.5">
      <c r="A127" s="20" t="str">
        <f>'COURSE WORK'!A128</f>
        <v>0</v>
      </c>
      <c r="B127" s="20" t="str">
        <f>'COURSE WORK'!B128</f>
        <v>0</v>
      </c>
      <c r="C127" s="14"/>
      <c r="D127" s="31"/>
      <c r="G127" s="15"/>
      <c r="J127" s="16" t="str">
        <f>10.6%*C127</f>
        <v>0</v>
      </c>
      <c r="K127" s="16" t="str">
        <f>24.4%*D127</f>
        <v>0</v>
      </c>
      <c r="L127" s="17" t="str">
        <f>20%*E127</f>
        <v>0</v>
      </c>
      <c r="M127" s="16" t="str">
        <f>34.4%*F127</f>
        <v>0</v>
      </c>
      <c r="N127" s="16" t="str">
        <f>5%*G127</f>
        <v>0</v>
      </c>
      <c r="O127" s="16" t="str">
        <f>SUM(J127:N127)</f>
        <v>0</v>
      </c>
      <c r="P127" s="18" t="str">
        <f>((H127+I127)%)*O127</f>
        <v>0</v>
      </c>
      <c r="Q127" s="16" t="str">
        <f>SUM(O127:P127)</f>
        <v>0</v>
      </c>
      <c r="R127" s="16" t="str">
        <f>ROUNDUP(Q127,0)</f>
        <v>0</v>
      </c>
      <c r="S127" s="17" t="str">
        <f>LOOKUP(R127,{0,1,49,51,54,57,60,64,68,72,76,80,85,90,"i","w"},{"N","F","D-","D","D+","C-","C","C+","B-","B","B+","A-","A","A+","IC","W"})</f>
        <v>0</v>
      </c>
    </row>
    <row r="128" spans="1:19" customHeight="1" ht="13.5">
      <c r="A128" s="20" t="str">
        <f>'COURSE WORK'!A129</f>
        <v>0</v>
      </c>
      <c r="B128" s="20" t="str">
        <f>'COURSE WORK'!B129</f>
        <v>0</v>
      </c>
      <c r="C128" s="14"/>
      <c r="D128" s="31"/>
      <c r="G128" s="15"/>
      <c r="J128" s="16" t="str">
        <f>10.6%*C128</f>
        <v>0</v>
      </c>
      <c r="K128" s="16" t="str">
        <f>24.4%*D128</f>
        <v>0</v>
      </c>
      <c r="L128" s="17" t="str">
        <f>20%*E128</f>
        <v>0</v>
      </c>
      <c r="M128" s="16" t="str">
        <f>34.4%*F128</f>
        <v>0</v>
      </c>
      <c r="N128" s="16" t="str">
        <f>5%*G128</f>
        <v>0</v>
      </c>
      <c r="O128" s="16" t="str">
        <f>SUM(J128:N128)</f>
        <v>0</v>
      </c>
      <c r="P128" s="18" t="str">
        <f>((H128+I128)%)*O128</f>
        <v>0</v>
      </c>
      <c r="Q128" s="16" t="str">
        <f>SUM(O128:P128)</f>
        <v>0</v>
      </c>
      <c r="R128" s="16" t="str">
        <f>ROUNDUP(Q128,0)</f>
        <v>0</v>
      </c>
      <c r="S128" s="17" t="str">
        <f>LOOKUP(R128,{0,1,49,51,54,57,60,64,68,72,76,80,85,90,"i","w"},{"N","F","D-","D","D+","C-","C","C+","B-","B","B+","A-","A","A+","IC","W"})</f>
        <v>0</v>
      </c>
    </row>
    <row r="129" spans="1:19" customHeight="1" ht="13.5">
      <c r="A129" s="20" t="str">
        <f>'COURSE WORK'!A130</f>
        <v>0</v>
      </c>
      <c r="B129" s="20" t="str">
        <f>'COURSE WORK'!B130</f>
        <v>0</v>
      </c>
      <c r="C129" s="14"/>
      <c r="D129" s="31"/>
      <c r="G129" s="15"/>
      <c r="J129" s="16" t="str">
        <f>10.6%*C129</f>
        <v>0</v>
      </c>
      <c r="K129" s="16" t="str">
        <f>24.4%*D129</f>
        <v>0</v>
      </c>
      <c r="L129" s="17" t="str">
        <f>20%*E129</f>
        <v>0</v>
      </c>
      <c r="M129" s="16" t="str">
        <f>34.4%*F129</f>
        <v>0</v>
      </c>
      <c r="N129" s="16" t="str">
        <f>5%*G129</f>
        <v>0</v>
      </c>
      <c r="O129" s="16" t="str">
        <f>SUM(J129:N129)</f>
        <v>0</v>
      </c>
      <c r="P129" s="18" t="str">
        <f>((H129+I129)%)*O129</f>
        <v>0</v>
      </c>
      <c r="Q129" s="16" t="str">
        <f>SUM(O129:P129)</f>
        <v>0</v>
      </c>
      <c r="R129" s="16" t="str">
        <f>ROUNDUP(Q129,0)</f>
        <v>0</v>
      </c>
      <c r="S129" s="17" t="str">
        <f>LOOKUP(R129,{0,1,49,51,54,57,60,64,68,72,76,80,85,90,"i","w"},{"N","F","D-","D","D+","C-","C","C+","B-","B","B+","A-","A","A+","IC","W"})</f>
        <v>0</v>
      </c>
    </row>
    <row r="130" spans="1:19" customHeight="1" ht="13.5">
      <c r="A130" s="20" t="str">
        <f>'COURSE WORK'!A131</f>
        <v>0</v>
      </c>
      <c r="B130" s="20" t="str">
        <f>'COURSE WORK'!B131</f>
        <v>0</v>
      </c>
      <c r="C130" s="14"/>
      <c r="D130" s="31"/>
      <c r="G130" s="15"/>
      <c r="J130" s="16" t="str">
        <f>10.6%*C130</f>
        <v>0</v>
      </c>
      <c r="K130" s="16" t="str">
        <f>24.4%*D130</f>
        <v>0</v>
      </c>
      <c r="L130" s="17" t="str">
        <f>20%*E130</f>
        <v>0</v>
      </c>
      <c r="M130" s="16" t="str">
        <f>34.4%*F130</f>
        <v>0</v>
      </c>
      <c r="N130" s="16" t="str">
        <f>5%*G130</f>
        <v>0</v>
      </c>
      <c r="O130" s="16" t="str">
        <f>SUM(J130:N130)</f>
        <v>0</v>
      </c>
      <c r="P130" s="18" t="str">
        <f>((H130+I130)%)*O130</f>
        <v>0</v>
      </c>
      <c r="Q130" s="16" t="str">
        <f>SUM(O130:P130)</f>
        <v>0</v>
      </c>
      <c r="R130" s="16" t="str">
        <f>ROUNDUP(Q130,0)</f>
        <v>0</v>
      </c>
      <c r="S130" s="17" t="str">
        <f>LOOKUP(R130,{0,1,49,51,54,57,60,64,68,72,76,80,85,90,"i","w"},{"N","F","D-","D","D+","C-","C","C+","B-","B","B+","A-","A","A+","IC","W"})</f>
        <v>0</v>
      </c>
    </row>
    <row r="131" spans="1:19" customHeight="1" ht="13.5">
      <c r="A131" s="20" t="str">
        <f>'COURSE WORK'!A132</f>
        <v>0</v>
      </c>
      <c r="B131" s="20" t="str">
        <f>'COURSE WORK'!B132</f>
        <v>0</v>
      </c>
      <c r="C131" s="14"/>
      <c r="D131" s="31"/>
      <c r="G131" s="15"/>
      <c r="J131" s="16" t="str">
        <f>10.6%*C131</f>
        <v>0</v>
      </c>
      <c r="K131" s="16" t="str">
        <f>24.4%*D131</f>
        <v>0</v>
      </c>
      <c r="L131" s="17" t="str">
        <f>20%*E131</f>
        <v>0</v>
      </c>
      <c r="M131" s="16" t="str">
        <f>34.4%*F131</f>
        <v>0</v>
      </c>
      <c r="N131" s="16" t="str">
        <f>5%*G131</f>
        <v>0</v>
      </c>
      <c r="O131" s="16" t="str">
        <f>SUM(J131:N131)</f>
        <v>0</v>
      </c>
      <c r="P131" s="18" t="str">
        <f>((H131+I131)%)*O131</f>
        <v>0</v>
      </c>
      <c r="Q131" s="16" t="str">
        <f>SUM(O131:P131)</f>
        <v>0</v>
      </c>
      <c r="R131" s="16" t="str">
        <f>ROUNDUP(Q131,0)</f>
        <v>0</v>
      </c>
      <c r="S131" s="17" t="str">
        <f>LOOKUP(R131,{0,1,49,51,54,57,60,64,68,72,76,80,85,90,"i","w"},{"N","F","D-","D","D+","C-","C","C+","B-","B","B+","A-","A","A+","IC","W"})</f>
        <v>0</v>
      </c>
    </row>
    <row r="132" spans="1:19" customHeight="1" ht="13.5">
      <c r="A132" s="20" t="str">
        <f>'COURSE WORK'!A133</f>
        <v>0</v>
      </c>
      <c r="B132" s="20" t="str">
        <f>'COURSE WORK'!B133</f>
        <v>0</v>
      </c>
      <c r="C132" s="14"/>
      <c r="D132" s="31"/>
      <c r="G132" s="15"/>
      <c r="J132" s="16" t="str">
        <f>10.6%*C132</f>
        <v>0</v>
      </c>
      <c r="K132" s="16" t="str">
        <f>24.4%*D132</f>
        <v>0</v>
      </c>
      <c r="L132" s="17" t="str">
        <f>20%*E132</f>
        <v>0</v>
      </c>
      <c r="M132" s="16" t="str">
        <f>34.4%*F132</f>
        <v>0</v>
      </c>
      <c r="N132" s="16" t="str">
        <f>5%*G132</f>
        <v>0</v>
      </c>
      <c r="O132" s="16" t="str">
        <f>SUM(J132:N132)</f>
        <v>0</v>
      </c>
      <c r="P132" s="18" t="str">
        <f>((H132+I132)%)*O132</f>
        <v>0</v>
      </c>
      <c r="Q132" s="16" t="str">
        <f>SUM(O132:P132)</f>
        <v>0</v>
      </c>
      <c r="R132" s="16" t="str">
        <f>ROUNDUP(Q132,0)</f>
        <v>0</v>
      </c>
      <c r="S132" s="17" t="str">
        <f>LOOKUP(R132,{0,1,49,51,54,57,60,64,68,72,76,80,85,90,"i","w"},{"N","F","D-","D","D+","C-","C","C+","B-","B","B+","A-","A","A+","IC","W"})</f>
        <v>0</v>
      </c>
    </row>
    <row r="133" spans="1:19" customHeight="1" ht="13.5">
      <c r="A133" s="20" t="str">
        <f>'COURSE WORK'!A134</f>
        <v>0</v>
      </c>
      <c r="B133" s="20" t="str">
        <f>'COURSE WORK'!B134</f>
        <v>0</v>
      </c>
      <c r="C133" s="14"/>
      <c r="D133" s="31"/>
      <c r="G133" s="15"/>
      <c r="J133" s="16" t="str">
        <f>10.6%*C133</f>
        <v>0</v>
      </c>
      <c r="K133" s="16" t="str">
        <f>24.4%*D133</f>
        <v>0</v>
      </c>
      <c r="L133" s="17" t="str">
        <f>20%*E133</f>
        <v>0</v>
      </c>
      <c r="M133" s="16" t="str">
        <f>34.4%*F133</f>
        <v>0</v>
      </c>
      <c r="N133" s="16" t="str">
        <f>5%*G133</f>
        <v>0</v>
      </c>
      <c r="O133" s="16" t="str">
        <f>SUM(J133:N133)</f>
        <v>0</v>
      </c>
      <c r="P133" s="18" t="str">
        <f>((H133+I133)%)*O133</f>
        <v>0</v>
      </c>
      <c r="Q133" s="16" t="str">
        <f>SUM(O133:P133)</f>
        <v>0</v>
      </c>
      <c r="R133" s="16" t="str">
        <f>ROUNDUP(Q133,0)</f>
        <v>0</v>
      </c>
      <c r="S133" s="17" t="str">
        <f>LOOKUP(R133,{0,1,49,51,54,57,60,64,68,72,76,80,85,90,"i","w"},{"N","F","D-","D","D+","C-","C","C+","B-","B","B+","A-","A","A+","IC","W"})</f>
        <v>0</v>
      </c>
    </row>
    <row r="134" spans="1:19" customHeight="1" ht="13.5">
      <c r="A134" s="20" t="str">
        <f>'COURSE WORK'!A135</f>
        <v>0</v>
      </c>
      <c r="B134" s="20" t="str">
        <f>'COURSE WORK'!B135</f>
        <v>0</v>
      </c>
      <c r="C134" s="14"/>
      <c r="D134" s="31"/>
      <c r="G134" s="15"/>
      <c r="J134" s="16" t="str">
        <f>10.6%*C134</f>
        <v>0</v>
      </c>
      <c r="K134" s="16" t="str">
        <f>24.4%*D134</f>
        <v>0</v>
      </c>
      <c r="L134" s="17" t="str">
        <f>20%*E134</f>
        <v>0</v>
      </c>
      <c r="M134" s="16" t="str">
        <f>34.4%*F134</f>
        <v>0</v>
      </c>
      <c r="N134" s="16" t="str">
        <f>5%*G134</f>
        <v>0</v>
      </c>
      <c r="O134" s="16" t="str">
        <f>SUM(J134:N134)</f>
        <v>0</v>
      </c>
      <c r="P134" s="18" t="str">
        <f>((H134+I134)%)*O134</f>
        <v>0</v>
      </c>
      <c r="Q134" s="16" t="str">
        <f>SUM(O134:P134)</f>
        <v>0</v>
      </c>
      <c r="R134" s="16" t="str">
        <f>ROUNDUP(Q134,0)</f>
        <v>0</v>
      </c>
      <c r="S134" s="17" t="str">
        <f>LOOKUP(R134,{0,1,49,51,54,57,60,64,68,72,76,80,85,90,"i","w"},{"N","F","D-","D","D+","C-","C","C+","B-","B","B+","A-","A","A+","IC","W"})</f>
        <v>0</v>
      </c>
    </row>
    <row r="135" spans="1:19" customHeight="1" ht="13.5">
      <c r="A135" s="20" t="str">
        <f>'COURSE WORK'!A136</f>
        <v>0</v>
      </c>
      <c r="B135" s="20" t="str">
        <f>'COURSE WORK'!B136</f>
        <v>0</v>
      </c>
      <c r="C135" s="14"/>
      <c r="D135" s="31"/>
      <c r="G135" s="15"/>
      <c r="J135" s="16" t="str">
        <f>10.6%*C135</f>
        <v>0</v>
      </c>
      <c r="K135" s="16" t="str">
        <f>24.4%*D135</f>
        <v>0</v>
      </c>
      <c r="L135" s="17" t="str">
        <f>20%*E135</f>
        <v>0</v>
      </c>
      <c r="M135" s="16" t="str">
        <f>34.4%*F135</f>
        <v>0</v>
      </c>
      <c r="N135" s="16" t="str">
        <f>5%*G135</f>
        <v>0</v>
      </c>
      <c r="O135" s="16" t="str">
        <f>SUM(J135:N135)</f>
        <v>0</v>
      </c>
      <c r="P135" s="18" t="str">
        <f>((H135+I135)%)*O135</f>
        <v>0</v>
      </c>
      <c r="Q135" s="16" t="str">
        <f>SUM(O135:P135)</f>
        <v>0</v>
      </c>
      <c r="R135" s="16" t="str">
        <f>ROUNDUP(Q135,0)</f>
        <v>0</v>
      </c>
      <c r="S135" s="17" t="str">
        <f>LOOKUP(R135,{0,1,49,51,54,57,60,64,68,72,76,80,85,90,"i","w"},{"N","F","D-","D","D+","C-","C","C+","B-","B","B+","A-","A","A+","IC","W"})</f>
        <v>0</v>
      </c>
    </row>
    <row r="136" spans="1:19" customHeight="1" ht="13.5">
      <c r="A136" s="20" t="str">
        <f>'COURSE WORK'!A137</f>
        <v>0</v>
      </c>
      <c r="B136" s="20" t="str">
        <f>'COURSE WORK'!B137</f>
        <v>0</v>
      </c>
      <c r="C136" s="14"/>
      <c r="D136" s="31"/>
      <c r="G136" s="15"/>
      <c r="J136" s="16" t="str">
        <f>10.6%*C136</f>
        <v>0</v>
      </c>
      <c r="K136" s="16" t="str">
        <f>24.4%*D136</f>
        <v>0</v>
      </c>
      <c r="L136" s="17" t="str">
        <f>20%*E136</f>
        <v>0</v>
      </c>
      <c r="M136" s="16" t="str">
        <f>34.4%*F136</f>
        <v>0</v>
      </c>
      <c r="N136" s="16" t="str">
        <f>5%*G136</f>
        <v>0</v>
      </c>
      <c r="O136" s="16" t="str">
        <f>SUM(J136:N136)</f>
        <v>0</v>
      </c>
      <c r="P136" s="18" t="str">
        <f>((H136+I136)%)*O136</f>
        <v>0</v>
      </c>
      <c r="Q136" s="16" t="str">
        <f>SUM(O136:P136)</f>
        <v>0</v>
      </c>
      <c r="R136" s="16" t="str">
        <f>ROUNDUP(Q136,0)</f>
        <v>0</v>
      </c>
      <c r="S136" s="17" t="str">
        <f>LOOKUP(R136,{0,1,49,51,54,57,60,64,68,72,76,80,85,90,"i","w"},{"N","F","D-","D","D+","C-","C","C+","B-","B","B+","A-","A","A+","IC","W"})</f>
        <v>0</v>
      </c>
    </row>
    <row r="137" spans="1:19" customHeight="1" ht="13.5">
      <c r="A137" s="20" t="str">
        <f>'COURSE WORK'!A138</f>
        <v>0</v>
      </c>
      <c r="B137" s="20" t="str">
        <f>'COURSE WORK'!B138</f>
        <v>0</v>
      </c>
      <c r="C137" s="14"/>
      <c r="D137" s="31"/>
      <c r="G137" s="15"/>
      <c r="J137" s="16" t="str">
        <f>10.6%*C137</f>
        <v>0</v>
      </c>
      <c r="K137" s="16" t="str">
        <f>24.4%*D137</f>
        <v>0</v>
      </c>
      <c r="L137" s="17" t="str">
        <f>20%*E137</f>
        <v>0</v>
      </c>
      <c r="M137" s="16" t="str">
        <f>34.4%*F137</f>
        <v>0</v>
      </c>
      <c r="N137" s="16" t="str">
        <f>5%*G137</f>
        <v>0</v>
      </c>
      <c r="O137" s="16" t="str">
        <f>SUM(J137:N137)</f>
        <v>0</v>
      </c>
      <c r="P137" s="18" t="str">
        <f>((H137+I137)%)*O137</f>
        <v>0</v>
      </c>
      <c r="Q137" s="16" t="str">
        <f>SUM(O137:P137)</f>
        <v>0</v>
      </c>
      <c r="R137" s="16" t="str">
        <f>ROUNDUP(Q137,0)</f>
        <v>0</v>
      </c>
      <c r="S137" s="17" t="str">
        <f>LOOKUP(R137,{0,1,49,51,54,57,60,64,68,72,76,80,85,90,"i","w"},{"N","F","D-","D","D+","C-","C","C+","B-","B","B+","A-","A","A+","IC","W"})</f>
        <v>0</v>
      </c>
    </row>
    <row r="138" spans="1:19" customHeight="1" ht="13.5">
      <c r="A138" s="20" t="str">
        <f>'COURSE WORK'!A139</f>
        <v>0</v>
      </c>
      <c r="B138" s="20" t="str">
        <f>'COURSE WORK'!B139</f>
        <v>0</v>
      </c>
      <c r="C138" s="14"/>
      <c r="D138" s="31"/>
      <c r="G138" s="15"/>
      <c r="J138" s="16" t="str">
        <f>10.6%*C138</f>
        <v>0</v>
      </c>
      <c r="K138" s="16" t="str">
        <f>24.4%*D138</f>
        <v>0</v>
      </c>
      <c r="L138" s="17" t="str">
        <f>20%*E138</f>
        <v>0</v>
      </c>
      <c r="M138" s="16" t="str">
        <f>34.4%*F138</f>
        <v>0</v>
      </c>
      <c r="N138" s="16" t="str">
        <f>5%*G138</f>
        <v>0</v>
      </c>
      <c r="O138" s="16" t="str">
        <f>SUM(J138:N138)</f>
        <v>0</v>
      </c>
      <c r="P138" s="18" t="str">
        <f>((H138+I138)%)*O138</f>
        <v>0</v>
      </c>
      <c r="Q138" s="16" t="str">
        <f>SUM(O138:P138)</f>
        <v>0</v>
      </c>
      <c r="R138" s="16" t="str">
        <f>ROUNDUP(Q138,0)</f>
        <v>0</v>
      </c>
      <c r="S138" s="17" t="str">
        <f>LOOKUP(R138,{0,1,49,51,54,57,60,64,68,72,76,80,85,90,"i","w"},{"N","F","D-","D","D+","C-","C","C+","B-","B","B+","A-","A","A+","IC","W"})</f>
        <v>0</v>
      </c>
    </row>
    <row r="139" spans="1:19" customHeight="1" ht="13.5">
      <c r="A139" s="20" t="str">
        <f>'COURSE WORK'!A140</f>
        <v>0</v>
      </c>
      <c r="B139" s="20" t="str">
        <f>'COURSE WORK'!B140</f>
        <v>0</v>
      </c>
      <c r="C139" s="14"/>
      <c r="D139" s="31"/>
      <c r="G139" s="15"/>
      <c r="J139" s="16" t="str">
        <f>10.6%*C139</f>
        <v>0</v>
      </c>
      <c r="K139" s="16" t="str">
        <f>24.4%*D139</f>
        <v>0</v>
      </c>
      <c r="L139" s="17" t="str">
        <f>20%*E139</f>
        <v>0</v>
      </c>
      <c r="M139" s="16" t="str">
        <f>34.4%*F139</f>
        <v>0</v>
      </c>
      <c r="N139" s="16" t="str">
        <f>5%*G139</f>
        <v>0</v>
      </c>
      <c r="O139" s="16" t="str">
        <f>SUM(J139:N139)</f>
        <v>0</v>
      </c>
      <c r="P139" s="18" t="str">
        <f>((H139+I139)%)*O139</f>
        <v>0</v>
      </c>
      <c r="Q139" s="16" t="str">
        <f>SUM(O139:P139)</f>
        <v>0</v>
      </c>
      <c r="R139" s="16" t="str">
        <f>ROUNDUP(Q139,0)</f>
        <v>0</v>
      </c>
      <c r="S139" s="17" t="str">
        <f>LOOKUP(R139,{0,1,49,51,54,57,60,64,68,72,76,80,85,90,"i","w"},{"N","F","D-","D","D+","C-","C","C+","B-","B","B+","A-","A","A+","IC","W"})</f>
        <v>0</v>
      </c>
    </row>
    <row r="140" spans="1:19" customHeight="1" ht="13.5">
      <c r="A140" s="20" t="str">
        <f>'COURSE WORK'!A141</f>
        <v>0</v>
      </c>
      <c r="B140" s="20" t="str">
        <f>'COURSE WORK'!B141</f>
        <v>0</v>
      </c>
      <c r="C140" s="14"/>
      <c r="D140" s="31"/>
      <c r="G140" s="15"/>
      <c r="J140" s="16" t="str">
        <f>10.6%*C140</f>
        <v>0</v>
      </c>
      <c r="K140" s="16" t="str">
        <f>24.4%*D140</f>
        <v>0</v>
      </c>
      <c r="L140" s="17" t="str">
        <f>20%*E140</f>
        <v>0</v>
      </c>
      <c r="M140" s="16" t="str">
        <f>34.4%*F140</f>
        <v>0</v>
      </c>
      <c r="N140" s="16" t="str">
        <f>5%*G140</f>
        <v>0</v>
      </c>
      <c r="O140" s="16" t="str">
        <f>SUM(J140:N140)</f>
        <v>0</v>
      </c>
      <c r="P140" s="18" t="str">
        <f>((H140+I140)%)*O140</f>
        <v>0</v>
      </c>
      <c r="Q140" s="16" t="str">
        <f>SUM(O140:P140)</f>
        <v>0</v>
      </c>
      <c r="R140" s="16" t="str">
        <f>ROUNDUP(Q140,0)</f>
        <v>0</v>
      </c>
      <c r="S140" s="17" t="str">
        <f>LOOKUP(R140,{0,1,49,51,54,57,60,64,68,72,76,80,85,90,"i","w"},{"N","F","D-","D","D+","C-","C","C+","B-","B","B+","A-","A","A+","IC","W"})</f>
        <v>0</v>
      </c>
    </row>
    <row r="141" spans="1:19" customHeight="1" ht="13.5">
      <c r="A141" s="20" t="str">
        <f>'COURSE WORK'!A142</f>
        <v>0</v>
      </c>
      <c r="B141" s="20" t="str">
        <f>'COURSE WORK'!B142</f>
        <v>0</v>
      </c>
      <c r="C141" s="14"/>
      <c r="D141" s="31"/>
      <c r="G141" s="15"/>
      <c r="J141" s="16" t="str">
        <f>10.6%*C141</f>
        <v>0</v>
      </c>
      <c r="K141" s="16" t="str">
        <f>24.4%*D141</f>
        <v>0</v>
      </c>
      <c r="L141" s="17" t="str">
        <f>20%*E141</f>
        <v>0</v>
      </c>
      <c r="M141" s="16" t="str">
        <f>34.4%*F141</f>
        <v>0</v>
      </c>
      <c r="N141" s="16" t="str">
        <f>5%*G141</f>
        <v>0</v>
      </c>
      <c r="O141" s="16" t="str">
        <f>SUM(J141:N141)</f>
        <v>0</v>
      </c>
      <c r="P141" s="18" t="str">
        <f>((H141+I141)%)*O141</f>
        <v>0</v>
      </c>
      <c r="Q141" s="16" t="str">
        <f>SUM(O141:P141)</f>
        <v>0</v>
      </c>
      <c r="R141" s="16" t="str">
        <f>ROUNDUP(Q141,0)</f>
        <v>0</v>
      </c>
      <c r="S141" s="17" t="str">
        <f>LOOKUP(R141,{0,1,49,51,54,57,60,64,68,72,76,80,85,90,"i","w"},{"N","F","D-","D","D+","C-","C","C+","B-","B","B+","A-","A","A+","IC","W"})</f>
        <v>0</v>
      </c>
    </row>
    <row r="142" spans="1:19" customHeight="1" ht="13.5">
      <c r="A142" s="20" t="str">
        <f>'COURSE WORK'!A143</f>
        <v>0</v>
      </c>
      <c r="B142" s="20" t="str">
        <f>'COURSE WORK'!B143</f>
        <v>0</v>
      </c>
      <c r="C142" s="14"/>
      <c r="D142" s="31"/>
      <c r="G142" s="15"/>
      <c r="J142" s="16" t="str">
        <f>10.6%*C142</f>
        <v>0</v>
      </c>
      <c r="K142" s="16" t="str">
        <f>24.4%*D142</f>
        <v>0</v>
      </c>
      <c r="L142" s="17" t="str">
        <f>20%*E142</f>
        <v>0</v>
      </c>
      <c r="M142" s="16" t="str">
        <f>34.4%*F142</f>
        <v>0</v>
      </c>
      <c r="N142" s="16" t="str">
        <f>5%*G142</f>
        <v>0</v>
      </c>
      <c r="O142" s="16" t="str">
        <f>SUM(J142:N142)</f>
        <v>0</v>
      </c>
      <c r="P142" s="18" t="str">
        <f>((H142+I142)%)*O142</f>
        <v>0</v>
      </c>
      <c r="Q142" s="16" t="str">
        <f>SUM(O142:P142)</f>
        <v>0</v>
      </c>
      <c r="R142" s="16" t="str">
        <f>ROUNDUP(Q142,0)</f>
        <v>0</v>
      </c>
      <c r="S142" s="17" t="str">
        <f>LOOKUP(R142,{0,1,49,51,54,57,60,64,68,72,76,80,85,90,"i","w"},{"N","F","D-","D","D+","C-","C","C+","B-","B","B+","A-","A","A+","IC","W"})</f>
        <v>0</v>
      </c>
    </row>
    <row r="143" spans="1:19" customHeight="1" ht="13.5">
      <c r="A143" s="20" t="str">
        <f>'COURSE WORK'!A144</f>
        <v>0</v>
      </c>
      <c r="B143" s="20" t="str">
        <f>'COURSE WORK'!B144</f>
        <v>0</v>
      </c>
      <c r="C143" s="14"/>
      <c r="D143" s="31"/>
      <c r="G143" s="15"/>
      <c r="J143" s="16" t="str">
        <f>10.6%*C143</f>
        <v>0</v>
      </c>
      <c r="K143" s="16" t="str">
        <f>24.4%*D143</f>
        <v>0</v>
      </c>
      <c r="L143" s="17" t="str">
        <f>20%*E143</f>
        <v>0</v>
      </c>
      <c r="M143" s="16" t="str">
        <f>34.4%*F143</f>
        <v>0</v>
      </c>
      <c r="N143" s="16" t="str">
        <f>5%*G143</f>
        <v>0</v>
      </c>
      <c r="O143" s="16" t="str">
        <f>SUM(J143:N143)</f>
        <v>0</v>
      </c>
      <c r="P143" s="18" t="str">
        <f>((H143+I143)%)*O143</f>
        <v>0</v>
      </c>
      <c r="Q143" s="16" t="str">
        <f>SUM(O143:P143)</f>
        <v>0</v>
      </c>
      <c r="R143" s="16" t="str">
        <f>ROUNDUP(Q143,0)</f>
        <v>0</v>
      </c>
      <c r="S143" s="17" t="str">
        <f>LOOKUP(R143,{0,1,49,51,54,57,60,64,68,72,76,80,85,90,"i","w"},{"N","F","D-","D","D+","C-","C","C+","B-","B","B+","A-","A","A+","IC","W"})</f>
        <v>0</v>
      </c>
    </row>
    <row r="144" spans="1:19" customHeight="1" ht="13.5">
      <c r="A144" s="20" t="str">
        <f>'COURSE WORK'!A145</f>
        <v>0</v>
      </c>
      <c r="B144" s="20" t="str">
        <f>'COURSE WORK'!B145</f>
        <v>0</v>
      </c>
      <c r="C144" s="14"/>
      <c r="D144" s="31"/>
      <c r="G144" s="15"/>
      <c r="J144" s="16" t="str">
        <f>10.6%*C144</f>
        <v>0</v>
      </c>
      <c r="K144" s="16" t="str">
        <f>24.4%*D144</f>
        <v>0</v>
      </c>
      <c r="L144" s="17" t="str">
        <f>20%*E144</f>
        <v>0</v>
      </c>
      <c r="M144" s="16" t="str">
        <f>34.4%*F144</f>
        <v>0</v>
      </c>
      <c r="N144" s="16" t="str">
        <f>5%*G144</f>
        <v>0</v>
      </c>
      <c r="O144" s="16" t="str">
        <f>SUM(J144:N144)</f>
        <v>0</v>
      </c>
      <c r="P144" s="18" t="str">
        <f>((H144+I144)%)*O144</f>
        <v>0</v>
      </c>
      <c r="Q144" s="16" t="str">
        <f>SUM(O144:P144)</f>
        <v>0</v>
      </c>
      <c r="R144" s="16" t="str">
        <f>ROUNDUP(Q144,0)</f>
        <v>0</v>
      </c>
      <c r="S144" s="17" t="str">
        <f>LOOKUP(R144,{0,1,49,51,54,57,60,64,68,72,76,80,85,90,"i","w"},{"N","F","D-","D","D+","C-","C","C+","B-","B","B+","A-","A","A+","IC","W"})</f>
        <v>0</v>
      </c>
    </row>
    <row r="145" spans="1:19" customHeight="1" ht="13.5">
      <c r="A145" s="20" t="str">
        <f>'COURSE WORK'!A146</f>
        <v>0</v>
      </c>
      <c r="B145" s="20" t="str">
        <f>'COURSE WORK'!B146</f>
        <v>0</v>
      </c>
      <c r="C145" s="14"/>
      <c r="D145" s="31"/>
      <c r="G145" s="15"/>
      <c r="J145" s="16" t="str">
        <f>10.6%*C145</f>
        <v>0</v>
      </c>
      <c r="K145" s="16" t="str">
        <f>24.4%*D145</f>
        <v>0</v>
      </c>
      <c r="L145" s="17" t="str">
        <f>20%*E145</f>
        <v>0</v>
      </c>
      <c r="M145" s="16" t="str">
        <f>34.4%*F145</f>
        <v>0</v>
      </c>
      <c r="N145" s="16" t="str">
        <f>5%*G145</f>
        <v>0</v>
      </c>
      <c r="O145" s="16" t="str">
        <f>SUM(J145:N145)</f>
        <v>0</v>
      </c>
      <c r="P145" s="18" t="str">
        <f>((H145+I145)%)*O145</f>
        <v>0</v>
      </c>
      <c r="Q145" s="16" t="str">
        <f>SUM(O145:P145)</f>
        <v>0</v>
      </c>
      <c r="R145" s="16" t="str">
        <f>ROUNDUP(Q145,0)</f>
        <v>0</v>
      </c>
      <c r="S145" s="17" t="str">
        <f>LOOKUP(R145,{0,1,49,51,54,57,60,64,68,72,76,80,85,90,"i","w"},{"N","F","D-","D","D+","C-","C","C+","B-","B","B+","A-","A","A+","IC","W"})</f>
        <v>0</v>
      </c>
    </row>
    <row r="146" spans="1:19" customHeight="1" ht="13.5">
      <c r="A146" s="20" t="str">
        <f>'COURSE WORK'!A147</f>
        <v>0</v>
      </c>
      <c r="B146" s="20" t="str">
        <f>'COURSE WORK'!B147</f>
        <v>0</v>
      </c>
      <c r="C146" s="14"/>
      <c r="D146" s="31"/>
      <c r="G146" s="15"/>
      <c r="J146" s="16" t="str">
        <f>10.6%*C146</f>
        <v>0</v>
      </c>
      <c r="K146" s="16" t="str">
        <f>24.4%*D146</f>
        <v>0</v>
      </c>
      <c r="L146" s="17" t="str">
        <f>20%*E146</f>
        <v>0</v>
      </c>
      <c r="M146" s="16" t="str">
        <f>34.4%*F146</f>
        <v>0</v>
      </c>
      <c r="N146" s="16" t="str">
        <f>5%*G146</f>
        <v>0</v>
      </c>
      <c r="O146" s="16" t="str">
        <f>SUM(J146:N146)</f>
        <v>0</v>
      </c>
      <c r="P146" s="18" t="str">
        <f>((H146+I146)%)*O146</f>
        <v>0</v>
      </c>
      <c r="Q146" s="16" t="str">
        <f>SUM(O146:P146)</f>
        <v>0</v>
      </c>
      <c r="R146" s="16" t="str">
        <f>ROUNDUP(Q146,0)</f>
        <v>0</v>
      </c>
      <c r="S146" s="17" t="str">
        <f>LOOKUP(R146,{0,1,49,51,54,57,60,64,68,72,76,80,85,90,"i","w"},{"N","F","D-","D","D+","C-","C","C+","B-","B","B+","A-","A","A+","IC","W"})</f>
        <v>0</v>
      </c>
    </row>
    <row r="147" spans="1:19" customHeight="1" ht="13.5">
      <c r="A147" s="20" t="str">
        <f>'COURSE WORK'!A148</f>
        <v>0</v>
      </c>
      <c r="B147" s="20" t="str">
        <f>'COURSE WORK'!B148</f>
        <v>0</v>
      </c>
      <c r="C147" s="14"/>
      <c r="D147" s="31"/>
      <c r="G147" s="15"/>
      <c r="J147" s="16" t="str">
        <f>10.6%*C147</f>
        <v>0</v>
      </c>
      <c r="K147" s="16" t="str">
        <f>24.4%*D147</f>
        <v>0</v>
      </c>
      <c r="L147" s="17" t="str">
        <f>20%*E147</f>
        <v>0</v>
      </c>
      <c r="M147" s="16" t="str">
        <f>34.4%*F147</f>
        <v>0</v>
      </c>
      <c r="N147" s="16" t="str">
        <f>5%*G147</f>
        <v>0</v>
      </c>
      <c r="O147" s="16" t="str">
        <f>SUM(J147:N147)</f>
        <v>0</v>
      </c>
      <c r="P147" s="18" t="str">
        <f>((H147+I147)%)*O147</f>
        <v>0</v>
      </c>
      <c r="Q147" s="16" t="str">
        <f>SUM(O147:P147)</f>
        <v>0</v>
      </c>
      <c r="R147" s="16" t="str">
        <f>ROUNDUP(Q147,0)</f>
        <v>0</v>
      </c>
      <c r="S147" s="17" t="str">
        <f>LOOKUP(R147,{0,1,49,51,54,57,60,64,68,72,76,80,85,90,"i","w"},{"N","F","D-","D","D+","C-","C","C+","B-","B","B+","A-","A","A+","IC","W"})</f>
        <v>0</v>
      </c>
    </row>
    <row r="148" spans="1:19" customHeight="1" ht="13.5">
      <c r="A148" s="20" t="str">
        <f>'COURSE WORK'!A149</f>
        <v>0</v>
      </c>
      <c r="B148" s="20" t="str">
        <f>'COURSE WORK'!B149</f>
        <v>0</v>
      </c>
      <c r="C148" s="14"/>
      <c r="D148" s="31"/>
      <c r="G148" s="15"/>
      <c r="J148" s="16" t="str">
        <f>10.6%*C148</f>
        <v>0</v>
      </c>
      <c r="K148" s="16" t="str">
        <f>24.4%*D148</f>
        <v>0</v>
      </c>
      <c r="L148" s="17" t="str">
        <f>20%*E148</f>
        <v>0</v>
      </c>
      <c r="M148" s="16" t="str">
        <f>34.4%*F148</f>
        <v>0</v>
      </c>
      <c r="N148" s="16" t="str">
        <f>5%*G148</f>
        <v>0</v>
      </c>
      <c r="O148" s="16" t="str">
        <f>SUM(J148:N148)</f>
        <v>0</v>
      </c>
      <c r="P148" s="18" t="str">
        <f>((H148+I148)%)*O148</f>
        <v>0</v>
      </c>
      <c r="Q148" s="16" t="str">
        <f>SUM(O148:P148)</f>
        <v>0</v>
      </c>
      <c r="R148" s="16" t="str">
        <f>ROUNDUP(Q148,0)</f>
        <v>0</v>
      </c>
      <c r="S148" s="17" t="str">
        <f>LOOKUP(R148,{0,1,49,51,54,57,60,64,68,72,76,80,85,90,"i","w"},{"N","F","D-","D","D+","C-","C","C+","B-","B","B+","A-","A","A+","IC","W"})</f>
        <v>0</v>
      </c>
    </row>
    <row r="149" spans="1:19" customHeight="1" ht="13.5">
      <c r="A149" s="20" t="str">
        <f>'COURSE WORK'!A150</f>
        <v>0</v>
      </c>
      <c r="B149" s="20" t="str">
        <f>'COURSE WORK'!B150</f>
        <v>0</v>
      </c>
      <c r="C149" s="14"/>
      <c r="D149" s="31"/>
      <c r="G149" s="15"/>
      <c r="J149" s="16" t="str">
        <f>10.6%*C149</f>
        <v>0</v>
      </c>
      <c r="K149" s="16" t="str">
        <f>24.4%*D149</f>
        <v>0</v>
      </c>
      <c r="L149" s="17" t="str">
        <f>20%*E149</f>
        <v>0</v>
      </c>
      <c r="M149" s="16" t="str">
        <f>34.4%*F149</f>
        <v>0</v>
      </c>
      <c r="N149" s="16" t="str">
        <f>5%*G149</f>
        <v>0</v>
      </c>
      <c r="O149" s="16" t="str">
        <f>SUM(J149:N149)</f>
        <v>0</v>
      </c>
      <c r="P149" s="18" t="str">
        <f>((H149+I149)%)*O149</f>
        <v>0</v>
      </c>
      <c r="Q149" s="16" t="str">
        <f>SUM(O149:P149)</f>
        <v>0</v>
      </c>
      <c r="R149" s="16" t="str">
        <f>ROUNDUP(Q149,0)</f>
        <v>0</v>
      </c>
      <c r="S149" s="17" t="str">
        <f>LOOKUP(R149,{0,1,49,51,54,57,60,64,68,72,76,80,85,90,"i","w"},{"N","F","D-","D","D+","C-","C","C+","B-","B","B+","A-","A","A+","IC","W"})</f>
        <v>0</v>
      </c>
    </row>
    <row r="150" spans="1:19" customHeight="1" ht="13.5">
      <c r="A150" s="20" t="str">
        <f>'COURSE WORK'!A151</f>
        <v>0</v>
      </c>
      <c r="B150" s="20" t="str">
        <f>'COURSE WORK'!B151</f>
        <v>0</v>
      </c>
      <c r="C150" s="14"/>
      <c r="D150" s="31"/>
      <c r="G150" s="15"/>
      <c r="J150" s="16" t="str">
        <f>10.6%*C150</f>
        <v>0</v>
      </c>
      <c r="K150" s="16" t="str">
        <f>24.4%*D150</f>
        <v>0</v>
      </c>
      <c r="L150" s="17" t="str">
        <f>20%*E150</f>
        <v>0</v>
      </c>
      <c r="M150" s="16" t="str">
        <f>34.4%*F150</f>
        <v>0</v>
      </c>
      <c r="N150" s="16" t="str">
        <f>5%*G150</f>
        <v>0</v>
      </c>
      <c r="O150" s="16" t="str">
        <f>SUM(J150:N150)</f>
        <v>0</v>
      </c>
      <c r="P150" s="18" t="str">
        <f>((H150+I150)%)*O150</f>
        <v>0</v>
      </c>
      <c r="Q150" s="16" t="str">
        <f>SUM(O150:P150)</f>
        <v>0</v>
      </c>
      <c r="R150" s="16" t="str">
        <f>ROUNDUP(Q150,0)</f>
        <v>0</v>
      </c>
      <c r="S150" s="17" t="str">
        <f>LOOKUP(R150,{0,1,49,51,54,57,60,64,68,72,76,80,85,90,"i","w"},{"N","F","D-","D","D+","C-","C","C+","B-","B","B+","A-","A","A+","IC","W"})</f>
        <v>0</v>
      </c>
    </row>
    <row r="151" spans="1:19" customHeight="1" ht="13.5">
      <c r="A151" s="20" t="str">
        <f>'COURSE WORK'!A152</f>
        <v>0</v>
      </c>
      <c r="B151" s="20" t="str">
        <f>'COURSE WORK'!B152</f>
        <v>0</v>
      </c>
      <c r="C151" s="14"/>
      <c r="D151" s="31"/>
      <c r="G151" s="15"/>
      <c r="J151" s="16" t="str">
        <f>10.6%*C151</f>
        <v>0</v>
      </c>
      <c r="K151" s="16" t="str">
        <f>24.4%*D151</f>
        <v>0</v>
      </c>
      <c r="L151" s="17" t="str">
        <f>20%*E151</f>
        <v>0</v>
      </c>
      <c r="M151" s="16" t="str">
        <f>34.4%*F151</f>
        <v>0</v>
      </c>
      <c r="N151" s="16" t="str">
        <f>5%*G151</f>
        <v>0</v>
      </c>
      <c r="O151" s="16" t="str">
        <f>SUM(J151:N151)</f>
        <v>0</v>
      </c>
      <c r="P151" s="18" t="str">
        <f>((H151+I151)%)*O151</f>
        <v>0</v>
      </c>
      <c r="Q151" s="16" t="str">
        <f>SUM(O151:P151)</f>
        <v>0</v>
      </c>
      <c r="R151" s="16" t="str">
        <f>ROUNDUP(Q151,0)</f>
        <v>0</v>
      </c>
      <c r="S151" s="17" t="str">
        <f>LOOKUP(R151,{0,1,49,51,54,57,60,64,68,72,76,80,85,90,"i","w"},{"N","F","D-","D","D+","C-","C","C+","B-","B","B+","A-","A","A+","IC","W"})</f>
        <v>0</v>
      </c>
    </row>
    <row r="152" spans="1:19" customHeight="1" ht="13.5">
      <c r="A152" s="20" t="str">
        <f>'COURSE WORK'!A153</f>
        <v>0</v>
      </c>
      <c r="B152" s="20" t="str">
        <f>'COURSE WORK'!B153</f>
        <v>0</v>
      </c>
      <c r="C152" s="14"/>
      <c r="D152" s="31"/>
      <c r="G152" s="15"/>
      <c r="J152" s="16" t="str">
        <f>10.6%*C152</f>
        <v>0</v>
      </c>
      <c r="K152" s="16" t="str">
        <f>24.4%*D152</f>
        <v>0</v>
      </c>
      <c r="L152" s="17" t="str">
        <f>20%*E152</f>
        <v>0</v>
      </c>
      <c r="M152" s="16" t="str">
        <f>34.4%*F152</f>
        <v>0</v>
      </c>
      <c r="N152" s="16" t="str">
        <f>5%*G152</f>
        <v>0</v>
      </c>
      <c r="O152" s="16" t="str">
        <f>SUM(J152:N152)</f>
        <v>0</v>
      </c>
      <c r="P152" s="18" t="str">
        <f>((H152+I152)%)*O152</f>
        <v>0</v>
      </c>
      <c r="Q152" s="16" t="str">
        <f>SUM(O152:P152)</f>
        <v>0</v>
      </c>
      <c r="R152" s="16" t="str">
        <f>ROUNDUP(Q152,0)</f>
        <v>0</v>
      </c>
      <c r="S152" s="17" t="str">
        <f>LOOKUP(R152,{0,1,49,51,54,57,60,64,68,72,76,80,85,90,"i","w"},{"N","F","D-","D","D+","C-","C","C+","B-","B","B+","A-","A","A+","IC","W"})</f>
        <v>0</v>
      </c>
    </row>
    <row r="153" spans="1:19" customHeight="1" ht="13.5">
      <c r="A153" s="20" t="str">
        <f>'COURSE WORK'!A154</f>
        <v>0</v>
      </c>
      <c r="B153" s="20" t="str">
        <f>'COURSE WORK'!B154</f>
        <v>0</v>
      </c>
      <c r="C153" s="14"/>
      <c r="D153" s="31"/>
      <c r="G153" s="15"/>
      <c r="J153" s="16" t="str">
        <f>10.6%*C153</f>
        <v>0</v>
      </c>
      <c r="K153" s="16" t="str">
        <f>24.4%*D153</f>
        <v>0</v>
      </c>
      <c r="L153" s="17" t="str">
        <f>20%*E153</f>
        <v>0</v>
      </c>
      <c r="M153" s="16" t="str">
        <f>34.4%*F153</f>
        <v>0</v>
      </c>
      <c r="N153" s="16" t="str">
        <f>5%*G153</f>
        <v>0</v>
      </c>
      <c r="O153" s="16" t="str">
        <f>SUM(J153:N153)</f>
        <v>0</v>
      </c>
      <c r="P153" s="18" t="str">
        <f>((H153+I153)%)*O153</f>
        <v>0</v>
      </c>
      <c r="Q153" s="16" t="str">
        <f>SUM(O153:P153)</f>
        <v>0</v>
      </c>
      <c r="R153" s="16" t="str">
        <f>ROUNDUP(Q153,0)</f>
        <v>0</v>
      </c>
      <c r="S153" s="17" t="str">
        <f>LOOKUP(R153,{0,1,49,51,54,57,60,64,68,72,76,80,85,90,"i","w"},{"N","F","D-","D","D+","C-","C","C+","B-","B","B+","A-","A","A+","IC","W"})</f>
        <v>0</v>
      </c>
    </row>
    <row r="154" spans="1:19" customHeight="1" ht="13.5">
      <c r="A154" s="20" t="str">
        <f>'COURSE WORK'!A155</f>
        <v>0</v>
      </c>
      <c r="B154" s="20" t="str">
        <f>'COURSE WORK'!B155</f>
        <v>0</v>
      </c>
      <c r="C154" s="14"/>
      <c r="D154" s="31"/>
      <c r="G154" s="15"/>
      <c r="J154" s="16" t="str">
        <f>10.6%*C154</f>
        <v>0</v>
      </c>
      <c r="K154" s="16" t="str">
        <f>24.4%*D154</f>
        <v>0</v>
      </c>
      <c r="L154" s="17" t="str">
        <f>20%*E154</f>
        <v>0</v>
      </c>
      <c r="M154" s="16" t="str">
        <f>34.4%*F154</f>
        <v>0</v>
      </c>
      <c r="N154" s="16" t="str">
        <f>5%*G154</f>
        <v>0</v>
      </c>
      <c r="O154" s="16" t="str">
        <f>SUM(J154:N154)</f>
        <v>0</v>
      </c>
      <c r="P154" s="18" t="str">
        <f>((H154+I154)%)*O154</f>
        <v>0</v>
      </c>
      <c r="Q154" s="16" t="str">
        <f>SUM(O154:P154)</f>
        <v>0</v>
      </c>
      <c r="R154" s="16" t="str">
        <f>ROUNDUP(Q154,0)</f>
        <v>0</v>
      </c>
      <c r="S154" s="17" t="str">
        <f>LOOKUP(R154,{0,1,49,51,54,57,60,64,68,72,76,80,85,90,"i","w"},{"N","F","D-","D","D+","C-","C","C+","B-","B","B+","A-","A","A+","IC","W"})</f>
        <v>0</v>
      </c>
    </row>
    <row r="155" spans="1:19" customHeight="1" ht="13.5">
      <c r="A155" s="20" t="str">
        <f>'COURSE WORK'!A156</f>
        <v>0</v>
      </c>
      <c r="B155" s="20" t="str">
        <f>'COURSE WORK'!B156</f>
        <v>0</v>
      </c>
      <c r="C155" s="14"/>
      <c r="D155" s="31"/>
      <c r="G155" s="15"/>
      <c r="J155" s="16" t="str">
        <f>10.6%*C155</f>
        <v>0</v>
      </c>
      <c r="K155" s="16" t="str">
        <f>24.4%*D155</f>
        <v>0</v>
      </c>
      <c r="L155" s="17" t="str">
        <f>20%*E155</f>
        <v>0</v>
      </c>
      <c r="M155" s="16" t="str">
        <f>34.4%*F155</f>
        <v>0</v>
      </c>
      <c r="N155" s="16" t="str">
        <f>5%*G155</f>
        <v>0</v>
      </c>
      <c r="O155" s="16" t="str">
        <f>SUM(J155:N155)</f>
        <v>0</v>
      </c>
      <c r="P155" s="18" t="str">
        <f>((H155+I155)%)*O155</f>
        <v>0</v>
      </c>
      <c r="Q155" s="16" t="str">
        <f>SUM(O155:P155)</f>
        <v>0</v>
      </c>
      <c r="R155" s="16" t="str">
        <f>ROUNDUP(Q155,0)</f>
        <v>0</v>
      </c>
      <c r="S155" s="17" t="str">
        <f>LOOKUP(R155,{0,1,49,51,54,57,60,64,68,72,76,80,85,90,"i","w"},{"N","F","D-","D","D+","C-","C","C+","B-","B","B+","A-","A","A+","IC","W"})</f>
        <v>0</v>
      </c>
    </row>
    <row r="156" spans="1:19" customHeight="1" ht="13.5">
      <c r="A156" s="20" t="str">
        <f>'COURSE WORK'!A157</f>
        <v>0</v>
      </c>
      <c r="B156" s="20" t="str">
        <f>'COURSE WORK'!B157</f>
        <v>0</v>
      </c>
      <c r="C156" s="14"/>
      <c r="D156" s="31"/>
      <c r="G156" s="15"/>
      <c r="J156" s="16" t="str">
        <f>10.6%*C156</f>
        <v>0</v>
      </c>
      <c r="K156" s="16" t="str">
        <f>24.4%*D156</f>
        <v>0</v>
      </c>
      <c r="L156" s="17" t="str">
        <f>20%*E156</f>
        <v>0</v>
      </c>
      <c r="M156" s="16" t="str">
        <f>34.4%*F156</f>
        <v>0</v>
      </c>
      <c r="N156" s="16" t="str">
        <f>5%*G156</f>
        <v>0</v>
      </c>
      <c r="O156" s="16" t="str">
        <f>SUM(J156:N156)</f>
        <v>0</v>
      </c>
      <c r="P156" s="18" t="str">
        <f>((H156+I156)%)*O156</f>
        <v>0</v>
      </c>
      <c r="Q156" s="16" t="str">
        <f>SUM(O156:P156)</f>
        <v>0</v>
      </c>
      <c r="R156" s="16" t="str">
        <f>ROUNDUP(Q156,0)</f>
        <v>0</v>
      </c>
      <c r="S156" s="17" t="str">
        <f>LOOKUP(R156,{0,1,49,51,54,57,60,64,68,72,76,80,85,90,"i","w"},{"N","F","D-","D","D+","C-","C","C+","B-","B","B+","A-","A","A+","IC","W"})</f>
        <v>0</v>
      </c>
    </row>
    <row r="157" spans="1:19" customHeight="1" ht="13.5">
      <c r="A157" s="20" t="str">
        <f>'COURSE WORK'!A158</f>
        <v>0</v>
      </c>
      <c r="B157" s="20" t="str">
        <f>'COURSE WORK'!B158</f>
        <v>0</v>
      </c>
      <c r="C157" s="14"/>
      <c r="D157" s="31"/>
      <c r="G157" s="15"/>
      <c r="J157" s="16" t="str">
        <f>10.6%*C157</f>
        <v>0</v>
      </c>
      <c r="K157" s="16" t="str">
        <f>24.4%*D157</f>
        <v>0</v>
      </c>
      <c r="L157" s="17" t="str">
        <f>20%*E157</f>
        <v>0</v>
      </c>
      <c r="M157" s="16" t="str">
        <f>34.4%*F157</f>
        <v>0</v>
      </c>
      <c r="N157" s="16" t="str">
        <f>5%*G157</f>
        <v>0</v>
      </c>
      <c r="O157" s="16" t="str">
        <f>SUM(J157:N157)</f>
        <v>0</v>
      </c>
      <c r="P157" s="18" t="str">
        <f>((H157+I157)%)*O157</f>
        <v>0</v>
      </c>
      <c r="Q157" s="16" t="str">
        <f>SUM(O157:P157)</f>
        <v>0</v>
      </c>
      <c r="R157" s="16" t="str">
        <f>ROUNDUP(Q157,0)</f>
        <v>0</v>
      </c>
      <c r="S157" s="17" t="str">
        <f>LOOKUP(R157,{0,1,49,51,54,57,60,64,68,72,76,80,85,90,"i","w"},{"N","F","D-","D","D+","C-","C","C+","B-","B","B+","A-","A","A+","IC","W"})</f>
        <v>0</v>
      </c>
    </row>
    <row r="158" spans="1:19" customHeight="1" ht="13.5">
      <c r="A158" s="20" t="str">
        <f>'COURSE WORK'!A159</f>
        <v>0</v>
      </c>
      <c r="B158" s="20" t="str">
        <f>'COURSE WORK'!B159</f>
        <v>0</v>
      </c>
      <c r="C158" s="14"/>
      <c r="D158" s="31"/>
      <c r="G158" s="15"/>
      <c r="J158" s="16" t="str">
        <f>10.6%*C158</f>
        <v>0</v>
      </c>
      <c r="K158" s="16" t="str">
        <f>24.4%*D158</f>
        <v>0</v>
      </c>
      <c r="L158" s="17" t="str">
        <f>20%*E158</f>
        <v>0</v>
      </c>
      <c r="M158" s="16" t="str">
        <f>34.4%*F158</f>
        <v>0</v>
      </c>
      <c r="N158" s="16" t="str">
        <f>5%*G158</f>
        <v>0</v>
      </c>
      <c r="O158" s="16" t="str">
        <f>SUM(J158:N158)</f>
        <v>0</v>
      </c>
      <c r="P158" s="18" t="str">
        <f>((H158+I158)%)*O158</f>
        <v>0</v>
      </c>
      <c r="Q158" s="16" t="str">
        <f>SUM(O158:P158)</f>
        <v>0</v>
      </c>
      <c r="R158" s="16" t="str">
        <f>ROUNDUP(Q158,0)</f>
        <v>0</v>
      </c>
      <c r="S158" s="17" t="str">
        <f>LOOKUP(R158,{0,1,49,51,54,57,60,64,68,72,76,80,85,90,"i","w"},{"N","F","D-","D","D+","C-","C","C+","B-","B","B+","A-","A","A+","IC","W"})</f>
        <v>0</v>
      </c>
    </row>
    <row r="159" spans="1:19" customHeight="1" ht="13.5">
      <c r="A159" s="20" t="str">
        <f>'COURSE WORK'!A160</f>
        <v>0</v>
      </c>
      <c r="B159" s="20" t="str">
        <f>'COURSE WORK'!B160</f>
        <v>0</v>
      </c>
      <c r="C159" s="14"/>
      <c r="D159" s="31"/>
      <c r="G159" s="15"/>
      <c r="J159" s="16" t="str">
        <f>10.6%*C159</f>
        <v>0</v>
      </c>
      <c r="K159" s="16" t="str">
        <f>24.4%*D159</f>
        <v>0</v>
      </c>
      <c r="L159" s="17" t="str">
        <f>20%*E159</f>
        <v>0</v>
      </c>
      <c r="M159" s="16" t="str">
        <f>34.4%*F159</f>
        <v>0</v>
      </c>
      <c r="N159" s="16" t="str">
        <f>5%*G159</f>
        <v>0</v>
      </c>
      <c r="O159" s="16" t="str">
        <f>SUM(J159:N159)</f>
        <v>0</v>
      </c>
      <c r="P159" s="18" t="str">
        <f>((H159+I159)%)*O159</f>
        <v>0</v>
      </c>
      <c r="Q159" s="16" t="str">
        <f>SUM(O159:P159)</f>
        <v>0</v>
      </c>
      <c r="R159" s="16" t="str">
        <f>ROUNDUP(Q159,0)</f>
        <v>0</v>
      </c>
      <c r="S159" s="17" t="str">
        <f>LOOKUP(R159,{0,1,49,51,54,57,60,64,68,72,76,80,85,90,"i","w"},{"N","F","D-","D","D+","C-","C","C+","B-","B","B+","A-","A","A+","IC","W"})</f>
        <v>0</v>
      </c>
    </row>
    <row r="160" spans="1:19" customHeight="1" ht="13.5">
      <c r="A160" s="20" t="str">
        <f>'COURSE WORK'!A161</f>
        <v>0</v>
      </c>
      <c r="B160" s="20" t="str">
        <f>'COURSE WORK'!B161</f>
        <v>0</v>
      </c>
      <c r="C160" s="14"/>
      <c r="D160" s="31"/>
      <c r="G160" s="15"/>
      <c r="J160" s="16" t="str">
        <f>10.6%*C160</f>
        <v>0</v>
      </c>
      <c r="K160" s="16" t="str">
        <f>24.4%*D160</f>
        <v>0</v>
      </c>
      <c r="L160" s="17" t="str">
        <f>20%*E160</f>
        <v>0</v>
      </c>
      <c r="M160" s="16" t="str">
        <f>34.4%*F160</f>
        <v>0</v>
      </c>
      <c r="N160" s="16" t="str">
        <f>5%*G160</f>
        <v>0</v>
      </c>
      <c r="O160" s="16" t="str">
        <f>SUM(J160:N160)</f>
        <v>0</v>
      </c>
      <c r="P160" s="18" t="str">
        <f>((H160+I160)%)*O160</f>
        <v>0</v>
      </c>
      <c r="Q160" s="16" t="str">
        <f>SUM(O160:P160)</f>
        <v>0</v>
      </c>
      <c r="R160" s="16" t="str">
        <f>ROUNDUP(Q160,0)</f>
        <v>0</v>
      </c>
      <c r="S160" s="17" t="str">
        <f>LOOKUP(R160,{0,1,49,51,54,57,60,64,68,72,76,80,85,90,"i","w"},{"N","F","D-","D","D+","C-","C","C+","B-","B","B+","A-","A","A+","IC","W"})</f>
        <v>0</v>
      </c>
    </row>
    <row r="161" spans="1:19" customHeight="1" ht="13.5">
      <c r="A161" s="20" t="str">
        <f>'COURSE WORK'!A162</f>
        <v>0</v>
      </c>
      <c r="B161" s="20" t="str">
        <f>'COURSE WORK'!B162</f>
        <v>0</v>
      </c>
      <c r="C161" s="14"/>
      <c r="D161" s="31"/>
      <c r="G161" s="15"/>
      <c r="J161" s="16" t="str">
        <f>10.6%*C161</f>
        <v>0</v>
      </c>
      <c r="K161" s="16" t="str">
        <f>24.4%*D161</f>
        <v>0</v>
      </c>
      <c r="L161" s="17" t="str">
        <f>20%*E161</f>
        <v>0</v>
      </c>
      <c r="M161" s="16" t="str">
        <f>34.4%*F161</f>
        <v>0</v>
      </c>
      <c r="N161" s="16" t="str">
        <f>5%*G161</f>
        <v>0</v>
      </c>
      <c r="O161" s="16" t="str">
        <f>SUM(J161:N161)</f>
        <v>0</v>
      </c>
      <c r="P161" s="18" t="str">
        <f>((H161+I161)%)*O161</f>
        <v>0</v>
      </c>
      <c r="Q161" s="16" t="str">
        <f>SUM(O161:P161)</f>
        <v>0</v>
      </c>
      <c r="R161" s="16" t="str">
        <f>ROUNDUP(Q161,0)</f>
        <v>0</v>
      </c>
      <c r="S161" s="17" t="str">
        <f>LOOKUP(R161,{0,1,49,51,54,57,60,64,68,72,76,80,85,90,"i","w"},{"N","F","D-","D","D+","C-","C","C+","B-","B","B+","A-","A","A+","IC","W"})</f>
        <v>0</v>
      </c>
    </row>
    <row r="162" spans="1:19" customHeight="1" ht="13.5">
      <c r="A162" s="20" t="str">
        <f>'COURSE WORK'!A163</f>
        <v>0</v>
      </c>
      <c r="B162" s="20" t="str">
        <f>'COURSE WORK'!B163</f>
        <v>0</v>
      </c>
      <c r="C162" s="14"/>
      <c r="D162" s="31"/>
      <c r="G162" s="15"/>
      <c r="J162" s="16" t="str">
        <f>10.6%*C162</f>
        <v>0</v>
      </c>
      <c r="K162" s="16" t="str">
        <f>24.4%*D162</f>
        <v>0</v>
      </c>
      <c r="L162" s="17" t="str">
        <f>20%*E162</f>
        <v>0</v>
      </c>
      <c r="M162" s="16" t="str">
        <f>34.4%*F162</f>
        <v>0</v>
      </c>
      <c r="N162" s="16" t="str">
        <f>5%*G162</f>
        <v>0</v>
      </c>
      <c r="O162" s="16" t="str">
        <f>SUM(J162:N162)</f>
        <v>0</v>
      </c>
      <c r="P162" s="18" t="str">
        <f>((H162+I162)%)*O162</f>
        <v>0</v>
      </c>
      <c r="Q162" s="16" t="str">
        <f>SUM(O162:P162)</f>
        <v>0</v>
      </c>
      <c r="R162" s="16" t="str">
        <f>ROUNDUP(Q162,0)</f>
        <v>0</v>
      </c>
      <c r="S162" s="17" t="str">
        <f>LOOKUP(R162,{0,1,49,51,54,57,60,64,68,72,76,80,85,90,"i","w"},{"N","F","D-","D","D+","C-","C","C+","B-","B","B+","A-","A","A+","IC","W"})</f>
        <v>0</v>
      </c>
    </row>
    <row r="163" spans="1:19" customHeight="1" ht="13.5">
      <c r="A163" s="20" t="str">
        <f>'COURSE WORK'!A164</f>
        <v>0</v>
      </c>
      <c r="B163" s="20" t="str">
        <f>'COURSE WORK'!B164</f>
        <v>0</v>
      </c>
      <c r="C163" s="14"/>
      <c r="D163" s="31"/>
      <c r="G163" s="15"/>
      <c r="J163" s="16" t="str">
        <f>10.6%*C163</f>
        <v>0</v>
      </c>
      <c r="K163" s="16" t="str">
        <f>24.4%*D163</f>
        <v>0</v>
      </c>
      <c r="L163" s="17" t="str">
        <f>20%*E163</f>
        <v>0</v>
      </c>
      <c r="M163" s="16" t="str">
        <f>34.4%*F163</f>
        <v>0</v>
      </c>
      <c r="N163" s="16" t="str">
        <f>5%*G163</f>
        <v>0</v>
      </c>
      <c r="O163" s="16" t="str">
        <f>SUM(J163:N163)</f>
        <v>0</v>
      </c>
      <c r="P163" s="18" t="str">
        <f>((H163+I163)%)*O163</f>
        <v>0</v>
      </c>
      <c r="Q163" s="16" t="str">
        <f>SUM(O163:P163)</f>
        <v>0</v>
      </c>
      <c r="R163" s="16" t="str">
        <f>ROUNDUP(Q163,0)</f>
        <v>0</v>
      </c>
      <c r="S163" s="17" t="str">
        <f>LOOKUP(R163,{0,1,49,51,54,57,60,64,68,72,76,80,85,90,"i","w"},{"N","F","D-","D","D+","C-","C","C+","B-","B","B+","A-","A","A+","IC","W"})</f>
        <v>0</v>
      </c>
    </row>
    <row r="164" spans="1:19" customHeight="1" ht="13.5">
      <c r="A164" s="20" t="str">
        <f>'COURSE WORK'!A165</f>
        <v>0</v>
      </c>
      <c r="B164" s="20" t="str">
        <f>'COURSE WORK'!B165</f>
        <v>0</v>
      </c>
      <c r="C164" s="14"/>
      <c r="D164" s="31"/>
      <c r="G164" s="15"/>
      <c r="J164" s="16" t="str">
        <f>10.6%*C164</f>
        <v>0</v>
      </c>
      <c r="K164" s="16" t="str">
        <f>24.4%*D164</f>
        <v>0</v>
      </c>
      <c r="L164" s="17" t="str">
        <f>20%*E164</f>
        <v>0</v>
      </c>
      <c r="M164" s="16" t="str">
        <f>34.4%*F164</f>
        <v>0</v>
      </c>
      <c r="N164" s="16" t="str">
        <f>5%*G164</f>
        <v>0</v>
      </c>
      <c r="O164" s="16" t="str">
        <f>SUM(J164:N164)</f>
        <v>0</v>
      </c>
      <c r="P164" s="18" t="str">
        <f>((H164+I164)%)*O164</f>
        <v>0</v>
      </c>
      <c r="Q164" s="16" t="str">
        <f>SUM(O164:P164)</f>
        <v>0</v>
      </c>
      <c r="R164" s="16" t="str">
        <f>ROUNDUP(Q164,0)</f>
        <v>0</v>
      </c>
      <c r="S164" s="17" t="str">
        <f>LOOKUP(R164,{0,1,49,51,54,57,60,64,68,72,76,80,85,90,"i","w"},{"N","F","D-","D","D+","C-","C","C+","B-","B","B+","A-","A","A+","IC","W"})</f>
        <v>0</v>
      </c>
    </row>
    <row r="165" spans="1:19" customHeight="1" ht="13.5">
      <c r="A165" s="20" t="str">
        <f>'COURSE WORK'!A166</f>
        <v>0</v>
      </c>
      <c r="B165" s="20" t="str">
        <f>'COURSE WORK'!B166</f>
        <v>0</v>
      </c>
      <c r="C165" s="14"/>
      <c r="D165" s="31"/>
      <c r="G165" s="15"/>
      <c r="J165" s="16" t="str">
        <f>10.6%*C165</f>
        <v>0</v>
      </c>
      <c r="K165" s="16" t="str">
        <f>24.4%*D165</f>
        <v>0</v>
      </c>
      <c r="L165" s="17" t="str">
        <f>20%*E165</f>
        <v>0</v>
      </c>
      <c r="M165" s="16" t="str">
        <f>34.4%*F165</f>
        <v>0</v>
      </c>
      <c r="N165" s="16" t="str">
        <f>5%*G165</f>
        <v>0</v>
      </c>
      <c r="O165" s="16" t="str">
        <f>SUM(J165:N165)</f>
        <v>0</v>
      </c>
      <c r="P165" s="18" t="str">
        <f>((H165+I165)%)*O165</f>
        <v>0</v>
      </c>
      <c r="Q165" s="16" t="str">
        <f>SUM(O165:P165)</f>
        <v>0</v>
      </c>
      <c r="R165" s="16" t="str">
        <f>ROUNDUP(Q165,0)</f>
        <v>0</v>
      </c>
      <c r="S165" s="17" t="str">
        <f>LOOKUP(R165,{0,1,49,51,54,57,60,64,68,72,76,80,85,90,"i","w"},{"N","F","D-","D","D+","C-","C","C+","B-","B","B+","A-","A","A+","IC","W"})</f>
        <v>0</v>
      </c>
    </row>
    <row r="166" spans="1:19" customHeight="1" ht="13.5">
      <c r="A166" s="20" t="str">
        <f>'COURSE WORK'!A167</f>
        <v>0</v>
      </c>
      <c r="B166" s="20" t="str">
        <f>'COURSE WORK'!B167</f>
        <v>0</v>
      </c>
      <c r="C166" s="14"/>
      <c r="D166" s="31"/>
      <c r="G166" s="15"/>
      <c r="J166" s="16" t="str">
        <f>10.6%*C166</f>
        <v>0</v>
      </c>
      <c r="K166" s="16" t="str">
        <f>24.4%*D166</f>
        <v>0</v>
      </c>
      <c r="L166" s="17" t="str">
        <f>20%*E166</f>
        <v>0</v>
      </c>
      <c r="M166" s="16" t="str">
        <f>34.4%*F166</f>
        <v>0</v>
      </c>
      <c r="N166" s="16" t="str">
        <f>5%*G166</f>
        <v>0</v>
      </c>
      <c r="O166" s="16" t="str">
        <f>SUM(J166:N166)</f>
        <v>0</v>
      </c>
      <c r="P166" s="18" t="str">
        <f>((H166+I166)%)*O166</f>
        <v>0</v>
      </c>
      <c r="Q166" s="16" t="str">
        <f>SUM(O166:P166)</f>
        <v>0</v>
      </c>
      <c r="R166" s="16" t="str">
        <f>ROUNDUP(Q166,0)</f>
        <v>0</v>
      </c>
      <c r="S166" s="17" t="str">
        <f>LOOKUP(R166,{0,1,49,51,54,57,60,64,68,72,76,80,85,90,"i","w"},{"N","F","D-","D","D+","C-","C","C+","B-","B","B+","A-","A","A+","IC","W"})</f>
        <v>0</v>
      </c>
    </row>
    <row r="167" spans="1:19" customHeight="1" ht="13.5">
      <c r="A167" s="20" t="str">
        <f>'COURSE WORK'!A168</f>
        <v>0</v>
      </c>
      <c r="B167" s="20" t="str">
        <f>'COURSE WORK'!B168</f>
        <v>0</v>
      </c>
      <c r="C167" s="14"/>
      <c r="D167" s="31"/>
      <c r="G167" s="15"/>
      <c r="J167" s="16" t="str">
        <f>10.6%*C167</f>
        <v>0</v>
      </c>
      <c r="K167" s="16" t="str">
        <f>24.4%*D167</f>
        <v>0</v>
      </c>
      <c r="L167" s="17" t="str">
        <f>20%*E167</f>
        <v>0</v>
      </c>
      <c r="M167" s="16" t="str">
        <f>34.4%*F167</f>
        <v>0</v>
      </c>
      <c r="N167" s="16" t="str">
        <f>5%*G167</f>
        <v>0</v>
      </c>
      <c r="O167" s="16" t="str">
        <f>SUM(J167:N167)</f>
        <v>0</v>
      </c>
      <c r="P167" s="18" t="str">
        <f>((H167+I167)%)*O167</f>
        <v>0</v>
      </c>
      <c r="Q167" s="16" t="str">
        <f>SUM(O167:P167)</f>
        <v>0</v>
      </c>
      <c r="R167" s="16" t="str">
        <f>ROUNDUP(Q167,0)</f>
        <v>0</v>
      </c>
      <c r="S167" s="17" t="str">
        <f>LOOKUP(R167,{0,1,49,51,54,57,60,64,68,72,76,80,85,90,"i","w"},{"N","F","D-","D","D+","C-","C","C+","B-","B","B+","A-","A","A+","IC","W"})</f>
        <v>0</v>
      </c>
    </row>
    <row r="168" spans="1:19" customHeight="1" ht="13.5">
      <c r="A168" s="20" t="str">
        <f>'COURSE WORK'!A169</f>
        <v>0</v>
      </c>
      <c r="B168" s="20" t="str">
        <f>'COURSE WORK'!B169</f>
        <v>0</v>
      </c>
      <c r="C168" s="14"/>
      <c r="D168" s="31"/>
      <c r="G168" s="15"/>
      <c r="J168" s="16" t="str">
        <f>10.6%*C168</f>
        <v>0</v>
      </c>
      <c r="K168" s="16" t="str">
        <f>24.4%*D168</f>
        <v>0</v>
      </c>
      <c r="L168" s="17" t="str">
        <f>20%*E168</f>
        <v>0</v>
      </c>
      <c r="M168" s="16" t="str">
        <f>34.4%*F168</f>
        <v>0</v>
      </c>
      <c r="N168" s="16" t="str">
        <f>5%*G168</f>
        <v>0</v>
      </c>
      <c r="O168" s="16" t="str">
        <f>SUM(J168:N168)</f>
        <v>0</v>
      </c>
      <c r="P168" s="18" t="str">
        <f>((H168+I168)%)*O168</f>
        <v>0</v>
      </c>
      <c r="Q168" s="16" t="str">
        <f>SUM(O168:P168)</f>
        <v>0</v>
      </c>
      <c r="R168" s="16" t="str">
        <f>ROUNDUP(Q168,0)</f>
        <v>0</v>
      </c>
      <c r="S168" s="17" t="str">
        <f>LOOKUP(R168,{0,1,49,51,54,57,60,64,68,72,76,80,85,90,"i","w"},{"N","F","D-","D","D+","C-","C","C+","B-","B","B+","A-","A","A+","IC","W"})</f>
        <v>0</v>
      </c>
    </row>
    <row r="169" spans="1:19" customHeight="1" ht="13.5">
      <c r="A169" s="20" t="str">
        <f>'COURSE WORK'!A170</f>
        <v>0</v>
      </c>
      <c r="B169" s="20" t="str">
        <f>'COURSE WORK'!B170</f>
        <v>0</v>
      </c>
      <c r="C169" s="14"/>
      <c r="D169" s="31"/>
      <c r="G169" s="15"/>
      <c r="J169" s="16" t="str">
        <f>10.6%*C169</f>
        <v>0</v>
      </c>
      <c r="K169" s="16" t="str">
        <f>24.4%*D169</f>
        <v>0</v>
      </c>
      <c r="L169" s="17" t="str">
        <f>20%*E169</f>
        <v>0</v>
      </c>
      <c r="M169" s="16" t="str">
        <f>34.4%*F169</f>
        <v>0</v>
      </c>
      <c r="N169" s="16" t="str">
        <f>5%*G169</f>
        <v>0</v>
      </c>
      <c r="O169" s="16" t="str">
        <f>SUM(J169:N169)</f>
        <v>0</v>
      </c>
      <c r="P169" s="18" t="str">
        <f>((H169+I169)%)*O169</f>
        <v>0</v>
      </c>
      <c r="Q169" s="16" t="str">
        <f>SUM(O169:P169)</f>
        <v>0</v>
      </c>
      <c r="R169" s="16" t="str">
        <f>ROUNDUP(Q169,0)</f>
        <v>0</v>
      </c>
      <c r="S169" s="17" t="str">
        <f>LOOKUP(R169,{0,1,49,51,54,57,60,64,68,72,76,80,85,90,"i","w"},{"N","F","D-","D","D+","C-","C","C+","B-","B","B+","A-","A","A+","IC","W"})</f>
        <v>0</v>
      </c>
    </row>
    <row r="170" spans="1:19" customHeight="1" ht="13.5">
      <c r="A170" s="20" t="str">
        <f>'COURSE WORK'!A171</f>
        <v>0</v>
      </c>
      <c r="B170" s="20" t="str">
        <f>'COURSE WORK'!B171</f>
        <v>0</v>
      </c>
      <c r="C170" s="14"/>
      <c r="D170" s="31"/>
      <c r="G170" s="15"/>
      <c r="J170" s="16" t="str">
        <f>10.6%*C170</f>
        <v>0</v>
      </c>
      <c r="K170" s="16" t="str">
        <f>24.4%*D170</f>
        <v>0</v>
      </c>
      <c r="L170" s="17" t="str">
        <f>20%*E170</f>
        <v>0</v>
      </c>
      <c r="M170" s="16" t="str">
        <f>34.4%*F170</f>
        <v>0</v>
      </c>
      <c r="N170" s="16" t="str">
        <f>5%*G170</f>
        <v>0</v>
      </c>
      <c r="O170" s="16" t="str">
        <f>SUM(J170:N170)</f>
        <v>0</v>
      </c>
      <c r="P170" s="18" t="str">
        <f>((H170+I170)%)*O170</f>
        <v>0</v>
      </c>
      <c r="Q170" s="16" t="str">
        <f>SUM(O170:P170)</f>
        <v>0</v>
      </c>
      <c r="R170" s="16" t="str">
        <f>ROUNDUP(Q170,0)</f>
        <v>0</v>
      </c>
      <c r="S170" s="17" t="str">
        <f>LOOKUP(R170,{0,1,49,51,54,57,60,64,68,72,76,80,85,90,"i","w"},{"N","F","D-","D","D+","C-","C","C+","B-","B","B+","A-","A","A+","IC","W"})</f>
        <v>0</v>
      </c>
    </row>
    <row r="171" spans="1:19" customHeight="1" ht="13.5">
      <c r="A171" s="20" t="str">
        <f>'COURSE WORK'!A172</f>
        <v>0</v>
      </c>
      <c r="B171" s="20" t="str">
        <f>'COURSE WORK'!B172</f>
        <v>0</v>
      </c>
      <c r="C171" s="14"/>
      <c r="D171" s="31"/>
      <c r="G171" s="15"/>
      <c r="J171" s="16" t="str">
        <f>10.6%*C171</f>
        <v>0</v>
      </c>
      <c r="K171" s="16" t="str">
        <f>24.4%*D171</f>
        <v>0</v>
      </c>
      <c r="L171" s="17" t="str">
        <f>20%*E171</f>
        <v>0</v>
      </c>
      <c r="M171" s="16" t="str">
        <f>34.4%*F171</f>
        <v>0</v>
      </c>
      <c r="N171" s="16" t="str">
        <f>5%*G171</f>
        <v>0</v>
      </c>
      <c r="O171" s="16" t="str">
        <f>SUM(J171:N171)</f>
        <v>0</v>
      </c>
      <c r="P171" s="18" t="str">
        <f>((H171+I171)%)*O171</f>
        <v>0</v>
      </c>
      <c r="Q171" s="16" t="str">
        <f>SUM(O171:P171)</f>
        <v>0</v>
      </c>
      <c r="R171" s="16" t="str">
        <f>ROUNDUP(Q171,0)</f>
        <v>0</v>
      </c>
      <c r="S171" s="17" t="str">
        <f>LOOKUP(R171,{0,1,49,51,54,57,60,64,68,72,76,80,85,90,"i","w"},{"N","F","D-","D","D+","C-","C","C+","B-","B","B+","A-","A","A+","IC","W"})</f>
        <v>0</v>
      </c>
    </row>
    <row r="172" spans="1:19" customHeight="1" ht="13.5">
      <c r="A172" s="20" t="str">
        <f>'COURSE WORK'!A173</f>
        <v>0</v>
      </c>
      <c r="B172" s="20" t="str">
        <f>'COURSE WORK'!B173</f>
        <v>0</v>
      </c>
      <c r="C172" s="14"/>
      <c r="D172" s="31"/>
      <c r="G172" s="15"/>
      <c r="J172" s="16" t="str">
        <f>10.6%*C172</f>
        <v>0</v>
      </c>
      <c r="K172" s="16" t="str">
        <f>24.4%*D172</f>
        <v>0</v>
      </c>
      <c r="L172" s="17" t="str">
        <f>20%*E172</f>
        <v>0</v>
      </c>
      <c r="M172" s="16" t="str">
        <f>34.4%*F172</f>
        <v>0</v>
      </c>
      <c r="N172" s="16" t="str">
        <f>5%*G172</f>
        <v>0</v>
      </c>
      <c r="O172" s="16" t="str">
        <f>SUM(J172:N172)</f>
        <v>0</v>
      </c>
      <c r="P172" s="18" t="str">
        <f>((H172+I172)%)*O172</f>
        <v>0</v>
      </c>
      <c r="Q172" s="16" t="str">
        <f>SUM(O172:P172)</f>
        <v>0</v>
      </c>
      <c r="R172" s="16" t="str">
        <f>ROUNDUP(Q172,0)</f>
        <v>0</v>
      </c>
      <c r="S172" s="17" t="str">
        <f>LOOKUP(R172,{0,1,49,51,54,57,60,64,68,72,76,80,85,90,"i","w"},{"N","F","D-","D","D+","C-","C","C+","B-","B","B+","A-","A","A+","IC","W"})</f>
        <v>0</v>
      </c>
    </row>
    <row r="173" spans="1:19" customHeight="1" ht="13.5">
      <c r="A173" s="20" t="str">
        <f>'COURSE WORK'!A174</f>
        <v>0</v>
      </c>
      <c r="B173" s="20" t="str">
        <f>'COURSE WORK'!B174</f>
        <v>0</v>
      </c>
      <c r="C173" s="14"/>
      <c r="D173" s="31"/>
      <c r="G173" s="15"/>
      <c r="J173" s="16" t="str">
        <f>10.6%*C173</f>
        <v>0</v>
      </c>
      <c r="K173" s="16" t="str">
        <f>24.4%*D173</f>
        <v>0</v>
      </c>
      <c r="L173" s="17" t="str">
        <f>20%*E173</f>
        <v>0</v>
      </c>
      <c r="M173" s="16" t="str">
        <f>34.4%*F173</f>
        <v>0</v>
      </c>
      <c r="N173" s="16" t="str">
        <f>5%*G173</f>
        <v>0</v>
      </c>
      <c r="O173" s="16" t="str">
        <f>SUM(J173:N173)</f>
        <v>0</v>
      </c>
      <c r="P173" s="18" t="str">
        <f>((H173+I173)%)*O173</f>
        <v>0</v>
      </c>
      <c r="Q173" s="16" t="str">
        <f>SUM(O173:P173)</f>
        <v>0</v>
      </c>
      <c r="R173" s="16" t="str">
        <f>ROUNDUP(Q173,0)</f>
        <v>0</v>
      </c>
      <c r="S173" s="17" t="str">
        <f>LOOKUP(R173,{0,1,49,51,54,57,60,64,68,72,76,80,85,90,"i","w"},{"N","F","D-","D","D+","C-","C","C+","B-","B","B+","A-","A","A+","IC","W"})</f>
        <v>0</v>
      </c>
    </row>
    <row r="174" spans="1:19" customHeight="1" ht="13.5">
      <c r="A174" s="20" t="str">
        <f>'COURSE WORK'!A175</f>
        <v>0</v>
      </c>
      <c r="B174" s="20" t="str">
        <f>'COURSE WORK'!B175</f>
        <v>0</v>
      </c>
      <c r="C174" s="14"/>
      <c r="D174" s="31"/>
      <c r="G174" s="15"/>
      <c r="J174" s="16" t="str">
        <f>10.6%*C174</f>
        <v>0</v>
      </c>
      <c r="K174" s="16" t="str">
        <f>24.4%*D174</f>
        <v>0</v>
      </c>
      <c r="L174" s="17" t="str">
        <f>20%*E174</f>
        <v>0</v>
      </c>
      <c r="M174" s="16" t="str">
        <f>34.4%*F174</f>
        <v>0</v>
      </c>
      <c r="N174" s="16" t="str">
        <f>5%*G174</f>
        <v>0</v>
      </c>
      <c r="O174" s="16" t="str">
        <f>SUM(J174:N174)</f>
        <v>0</v>
      </c>
      <c r="P174" s="18" t="str">
        <f>((H174+I174)%)*O174</f>
        <v>0</v>
      </c>
      <c r="Q174" s="16" t="str">
        <f>SUM(O174:P174)</f>
        <v>0</v>
      </c>
      <c r="R174" s="16" t="str">
        <f>ROUNDUP(Q174,0)</f>
        <v>0</v>
      </c>
      <c r="S174" s="17" t="str">
        <f>LOOKUP(R174,{0,1,49,51,54,57,60,64,68,72,76,80,85,90,"i","w"},{"N","F","D-","D","D+","C-","C","C+","B-","B","B+","A-","A","A+","IC","W"})</f>
        <v>0</v>
      </c>
    </row>
    <row r="175" spans="1:19" customHeight="1" ht="13.5">
      <c r="A175" s="20" t="str">
        <f>'COURSE WORK'!A176</f>
        <v>0</v>
      </c>
      <c r="B175" s="20" t="str">
        <f>'COURSE WORK'!B176</f>
        <v>0</v>
      </c>
      <c r="C175" s="14"/>
      <c r="D175" s="31"/>
      <c r="G175" s="15"/>
      <c r="J175" s="16" t="str">
        <f>10.6%*C175</f>
        <v>0</v>
      </c>
      <c r="K175" s="16" t="str">
        <f>24.4%*D175</f>
        <v>0</v>
      </c>
      <c r="L175" s="17" t="str">
        <f>20%*E175</f>
        <v>0</v>
      </c>
      <c r="M175" s="16" t="str">
        <f>34.4%*F175</f>
        <v>0</v>
      </c>
      <c r="N175" s="16" t="str">
        <f>5%*G175</f>
        <v>0</v>
      </c>
      <c r="O175" s="16" t="str">
        <f>SUM(J175:N175)</f>
        <v>0</v>
      </c>
      <c r="P175" s="18" t="str">
        <f>((H175+I175)%)*O175</f>
        <v>0</v>
      </c>
      <c r="Q175" s="16" t="str">
        <f>SUM(O175:P175)</f>
        <v>0</v>
      </c>
      <c r="R175" s="16" t="str">
        <f>ROUNDUP(Q175,0)</f>
        <v>0</v>
      </c>
      <c r="S175" s="17" t="str">
        <f>LOOKUP(R175,{0,1,49,51,54,57,60,64,68,72,76,80,85,90,"i","w"},{"N","F","D-","D","D+","C-","C","C+","B-","B","B+","A-","A","A+","IC","W"})</f>
        <v>0</v>
      </c>
    </row>
    <row r="176" spans="1:19" customHeight="1" ht="13.5">
      <c r="A176" s="20" t="str">
        <f>'COURSE WORK'!A177</f>
        <v>0</v>
      </c>
      <c r="B176" s="20" t="str">
        <f>'COURSE WORK'!B177</f>
        <v>0</v>
      </c>
      <c r="C176" s="14"/>
      <c r="D176" s="31"/>
      <c r="G176" s="15"/>
      <c r="J176" s="16" t="str">
        <f>10.6%*C176</f>
        <v>0</v>
      </c>
      <c r="K176" s="16" t="str">
        <f>24.4%*D176</f>
        <v>0</v>
      </c>
      <c r="L176" s="17" t="str">
        <f>20%*E176</f>
        <v>0</v>
      </c>
      <c r="M176" s="16" t="str">
        <f>34.4%*F176</f>
        <v>0</v>
      </c>
      <c r="N176" s="16" t="str">
        <f>5%*G176</f>
        <v>0</v>
      </c>
      <c r="O176" s="16" t="str">
        <f>SUM(J176:N176)</f>
        <v>0</v>
      </c>
      <c r="P176" s="18" t="str">
        <f>((H176+I176)%)*O176</f>
        <v>0</v>
      </c>
      <c r="Q176" s="16" t="str">
        <f>SUM(O176:P176)</f>
        <v>0</v>
      </c>
      <c r="R176" s="16" t="str">
        <f>ROUNDUP(Q176,0)</f>
        <v>0</v>
      </c>
      <c r="S176" s="17" t="str">
        <f>LOOKUP(R176,{0,1,49,51,54,57,60,64,68,72,76,80,85,90,"i","w"},{"N","F","D-","D","D+","C-","C","C+","B-","B","B+","A-","A","A+","IC","W"})</f>
        <v>0</v>
      </c>
    </row>
    <row r="177" spans="1:19" customHeight="1" ht="13.5">
      <c r="A177" s="20" t="str">
        <f>'COURSE WORK'!A178</f>
        <v>0</v>
      </c>
      <c r="B177" s="20" t="str">
        <f>'COURSE WORK'!B178</f>
        <v>0</v>
      </c>
      <c r="C177" s="14"/>
      <c r="D177" s="31"/>
      <c r="G177" s="15"/>
      <c r="J177" s="16" t="str">
        <f>10.6%*C177</f>
        <v>0</v>
      </c>
      <c r="K177" s="16" t="str">
        <f>24.4%*D177</f>
        <v>0</v>
      </c>
      <c r="L177" s="17" t="str">
        <f>20%*E177</f>
        <v>0</v>
      </c>
      <c r="M177" s="16" t="str">
        <f>34.4%*F177</f>
        <v>0</v>
      </c>
      <c r="N177" s="16" t="str">
        <f>5%*G177</f>
        <v>0</v>
      </c>
      <c r="O177" s="16" t="str">
        <f>SUM(J177:N177)</f>
        <v>0</v>
      </c>
      <c r="P177" s="18" t="str">
        <f>((H177+I177)%)*O177</f>
        <v>0</v>
      </c>
      <c r="Q177" s="16" t="str">
        <f>SUM(O177:P177)</f>
        <v>0</v>
      </c>
      <c r="R177" s="16" t="str">
        <f>ROUNDUP(Q177,0)</f>
        <v>0</v>
      </c>
      <c r="S177" s="17" t="str">
        <f>LOOKUP(R177,{0,1,49,51,54,57,60,64,68,72,76,80,85,90,"i","w"},{"N","F","D-","D","D+","C-","C","C+","B-","B","B+","A-","A","A+","IC","W"})</f>
        <v>0</v>
      </c>
    </row>
    <row r="178" spans="1:19" customHeight="1" ht="13.5">
      <c r="A178" s="20" t="str">
        <f>'COURSE WORK'!A179</f>
        <v>0</v>
      </c>
      <c r="B178" s="20" t="str">
        <f>'COURSE WORK'!B179</f>
        <v>0</v>
      </c>
      <c r="C178" s="14"/>
      <c r="D178" s="31"/>
      <c r="G178" s="15"/>
      <c r="J178" s="16" t="str">
        <f>10.6%*C178</f>
        <v>0</v>
      </c>
      <c r="K178" s="16" t="str">
        <f>24.4%*D178</f>
        <v>0</v>
      </c>
      <c r="L178" s="17" t="str">
        <f>20%*E178</f>
        <v>0</v>
      </c>
      <c r="M178" s="16" t="str">
        <f>34.4%*F178</f>
        <v>0</v>
      </c>
      <c r="N178" s="16" t="str">
        <f>5%*G178</f>
        <v>0</v>
      </c>
      <c r="O178" s="16" t="str">
        <f>SUM(J178:N178)</f>
        <v>0</v>
      </c>
      <c r="P178" s="18" t="str">
        <f>((H178+I178)%)*O178</f>
        <v>0</v>
      </c>
      <c r="Q178" s="16" t="str">
        <f>SUM(O178:P178)</f>
        <v>0</v>
      </c>
      <c r="R178" s="16" t="str">
        <f>ROUNDUP(Q178,0)</f>
        <v>0</v>
      </c>
      <c r="S178" s="17" t="str">
        <f>LOOKUP(R178,{0,1,49,51,54,57,60,64,68,72,76,80,85,90,"i","w"},{"N","F","D-","D","D+","C-","C","C+","B-","B","B+","A-","A","A+","IC","W"})</f>
        <v>0</v>
      </c>
    </row>
    <row r="179" spans="1:19" customHeight="1" ht="13.5">
      <c r="A179" s="20" t="str">
        <f>'COURSE WORK'!A180</f>
        <v>0</v>
      </c>
      <c r="B179" s="20" t="str">
        <f>'COURSE WORK'!B180</f>
        <v>0</v>
      </c>
      <c r="C179" s="14"/>
      <c r="D179" s="31"/>
      <c r="G179" s="15"/>
      <c r="J179" s="16" t="str">
        <f>10.6%*C179</f>
        <v>0</v>
      </c>
      <c r="K179" s="16" t="str">
        <f>24.4%*D179</f>
        <v>0</v>
      </c>
      <c r="L179" s="17" t="str">
        <f>20%*E179</f>
        <v>0</v>
      </c>
      <c r="M179" s="16" t="str">
        <f>34.4%*F179</f>
        <v>0</v>
      </c>
      <c r="N179" s="16" t="str">
        <f>5%*G179</f>
        <v>0</v>
      </c>
      <c r="O179" s="16" t="str">
        <f>SUM(J179:N179)</f>
        <v>0</v>
      </c>
      <c r="P179" s="18" t="str">
        <f>((H179+I179)%)*O179</f>
        <v>0</v>
      </c>
      <c r="Q179" s="16" t="str">
        <f>SUM(O179:P179)</f>
        <v>0</v>
      </c>
      <c r="R179" s="16" t="str">
        <f>ROUNDUP(Q179,0)</f>
        <v>0</v>
      </c>
      <c r="S179" s="17" t="str">
        <f>LOOKUP(R179,{0,1,49,51,54,57,60,64,68,72,76,80,85,90,"i","w"},{"N","F","D-","D","D+","C-","C","C+","B-","B","B+","A-","A","A+","IC","W"})</f>
        <v>0</v>
      </c>
    </row>
    <row r="180" spans="1:19" customHeight="1" ht="13.5">
      <c r="A180" s="20" t="str">
        <f>'COURSE WORK'!A181</f>
        <v>0</v>
      </c>
      <c r="B180" s="20" t="str">
        <f>'COURSE WORK'!B181</f>
        <v>0</v>
      </c>
      <c r="C180" s="14"/>
      <c r="D180" s="31"/>
      <c r="G180" s="15"/>
      <c r="J180" s="16" t="str">
        <f>10.6%*C180</f>
        <v>0</v>
      </c>
      <c r="K180" s="16" t="str">
        <f>24.4%*D180</f>
        <v>0</v>
      </c>
      <c r="L180" s="17" t="str">
        <f>20%*E180</f>
        <v>0</v>
      </c>
      <c r="M180" s="16" t="str">
        <f>34.4%*F180</f>
        <v>0</v>
      </c>
      <c r="N180" s="16" t="str">
        <f>5%*G180</f>
        <v>0</v>
      </c>
      <c r="O180" s="16" t="str">
        <f>SUM(J180:N180)</f>
        <v>0</v>
      </c>
      <c r="P180" s="18" t="str">
        <f>((H180+I180)%)*O180</f>
        <v>0</v>
      </c>
      <c r="Q180" s="16" t="str">
        <f>SUM(O180:P180)</f>
        <v>0</v>
      </c>
      <c r="R180" s="16" t="str">
        <f>ROUNDUP(Q180,0)</f>
        <v>0</v>
      </c>
      <c r="S180" s="17" t="str">
        <f>LOOKUP(R180,{0,1,49,51,54,57,60,64,68,72,76,80,85,90,"i","w"},{"N","F","D-","D","D+","C-","C","C+","B-","B","B+","A-","A","A+","IC","W"})</f>
        <v>0</v>
      </c>
    </row>
    <row r="181" spans="1:19" customHeight="1" ht="13.5">
      <c r="A181" s="20" t="str">
        <f>'COURSE WORK'!A182</f>
        <v>0</v>
      </c>
      <c r="B181" s="20" t="str">
        <f>'COURSE WORK'!B182</f>
        <v>0</v>
      </c>
      <c r="C181" s="14"/>
      <c r="D181" s="31"/>
      <c r="G181" s="15"/>
      <c r="J181" s="16" t="str">
        <f>10.6%*C181</f>
        <v>0</v>
      </c>
      <c r="K181" s="16" t="str">
        <f>24.4%*D181</f>
        <v>0</v>
      </c>
      <c r="L181" s="17" t="str">
        <f>20%*E181</f>
        <v>0</v>
      </c>
      <c r="M181" s="16" t="str">
        <f>34.4%*F181</f>
        <v>0</v>
      </c>
      <c r="N181" s="16" t="str">
        <f>5%*G181</f>
        <v>0</v>
      </c>
      <c r="O181" s="16" t="str">
        <f>SUM(J181:N181)</f>
        <v>0</v>
      </c>
      <c r="P181" s="18" t="str">
        <f>((H181+I181)%)*O181</f>
        <v>0</v>
      </c>
      <c r="Q181" s="16" t="str">
        <f>SUM(O181:P181)</f>
        <v>0</v>
      </c>
      <c r="R181" s="16" t="str">
        <f>ROUNDUP(Q181,0)</f>
        <v>0</v>
      </c>
      <c r="S181" s="17" t="str">
        <f>LOOKUP(R181,{0,1,49,51,54,57,60,64,68,72,76,80,85,90,"i","w"},{"N","F","D-","D","D+","C-","C","C+","B-","B","B+","A-","A","A+","IC","W"})</f>
        <v>0</v>
      </c>
    </row>
    <row r="182" spans="1:19" customHeight="1" ht="13.5">
      <c r="A182" s="20" t="str">
        <f>'COURSE WORK'!A183</f>
        <v>0</v>
      </c>
      <c r="B182" s="20" t="str">
        <f>'COURSE WORK'!B183</f>
        <v>0</v>
      </c>
      <c r="C182" s="14"/>
      <c r="D182" s="31"/>
      <c r="G182" s="15"/>
      <c r="J182" s="16" t="str">
        <f>10.6%*C182</f>
        <v>0</v>
      </c>
      <c r="K182" s="16" t="str">
        <f>24.4%*D182</f>
        <v>0</v>
      </c>
      <c r="L182" s="17" t="str">
        <f>20%*E182</f>
        <v>0</v>
      </c>
      <c r="M182" s="16" t="str">
        <f>34.4%*F182</f>
        <v>0</v>
      </c>
      <c r="N182" s="16" t="str">
        <f>5%*G182</f>
        <v>0</v>
      </c>
      <c r="O182" s="16" t="str">
        <f>SUM(J182:N182)</f>
        <v>0</v>
      </c>
      <c r="P182" s="18" t="str">
        <f>((H182+I182)%)*O182</f>
        <v>0</v>
      </c>
      <c r="Q182" s="16" t="str">
        <f>SUM(O182:P182)</f>
        <v>0</v>
      </c>
      <c r="R182" s="16" t="str">
        <f>ROUNDUP(Q182,0)</f>
        <v>0</v>
      </c>
      <c r="S182" s="17" t="str">
        <f>LOOKUP(R182,{0,1,49,51,54,57,60,64,68,72,76,80,85,90,"i","w"},{"N","F","D-","D","D+","C-","C","C+","B-","B","B+","A-","A","A+","IC","W"})</f>
        <v>0</v>
      </c>
    </row>
    <row r="183" spans="1:19" customHeight="1" ht="13.5">
      <c r="A183" s="20" t="str">
        <f>'COURSE WORK'!A184</f>
        <v>0</v>
      </c>
      <c r="B183" s="20" t="str">
        <f>'COURSE WORK'!B184</f>
        <v>0</v>
      </c>
      <c r="C183" s="14"/>
      <c r="D183" s="31"/>
      <c r="G183" s="15"/>
      <c r="J183" s="16" t="str">
        <f>10.6%*C183</f>
        <v>0</v>
      </c>
      <c r="K183" s="16" t="str">
        <f>24.4%*D183</f>
        <v>0</v>
      </c>
      <c r="L183" s="17" t="str">
        <f>20%*E183</f>
        <v>0</v>
      </c>
      <c r="M183" s="16" t="str">
        <f>34.4%*F183</f>
        <v>0</v>
      </c>
      <c r="N183" s="16" t="str">
        <f>5%*G183</f>
        <v>0</v>
      </c>
      <c r="O183" s="16" t="str">
        <f>SUM(J183:N183)</f>
        <v>0</v>
      </c>
      <c r="P183" s="18" t="str">
        <f>((H183+I183)%)*O183</f>
        <v>0</v>
      </c>
      <c r="Q183" s="16" t="str">
        <f>SUM(O183:P183)</f>
        <v>0</v>
      </c>
      <c r="R183" s="16" t="str">
        <f>ROUNDUP(Q183,0)</f>
        <v>0</v>
      </c>
      <c r="S183" s="17" t="str">
        <f>LOOKUP(R183,{0,1,49,51,54,57,60,64,68,72,76,80,85,90,"i","w"},{"N","F","D-","D","D+","C-","C","C+","B-","B","B+","A-","A","A+","IC","W"})</f>
        <v>0</v>
      </c>
    </row>
    <row r="184" spans="1:19" customHeight="1" ht="13.5">
      <c r="A184" s="20" t="str">
        <f>'COURSE WORK'!A185</f>
        <v>0</v>
      </c>
      <c r="B184" s="20" t="str">
        <f>'COURSE WORK'!B185</f>
        <v>0</v>
      </c>
      <c r="C184" s="14"/>
      <c r="D184" s="31"/>
      <c r="G184" s="15"/>
      <c r="J184" s="16" t="str">
        <f>10.6%*C184</f>
        <v>0</v>
      </c>
      <c r="K184" s="16" t="str">
        <f>24.4%*D184</f>
        <v>0</v>
      </c>
      <c r="L184" s="17" t="str">
        <f>20%*E184</f>
        <v>0</v>
      </c>
      <c r="M184" s="16" t="str">
        <f>34.4%*F184</f>
        <v>0</v>
      </c>
      <c r="N184" s="16" t="str">
        <f>5%*G184</f>
        <v>0</v>
      </c>
      <c r="O184" s="16" t="str">
        <f>SUM(J184:N184)</f>
        <v>0</v>
      </c>
      <c r="P184" s="18" t="str">
        <f>((H184+I184)%)*O184</f>
        <v>0</v>
      </c>
      <c r="Q184" s="16" t="str">
        <f>SUM(O184:P184)</f>
        <v>0</v>
      </c>
      <c r="R184" s="16" t="str">
        <f>ROUNDUP(Q184,0)</f>
        <v>0</v>
      </c>
      <c r="S184" s="17" t="str">
        <f>LOOKUP(R184,{0,1,49,51,54,57,60,64,68,72,76,80,85,90,"i","w"},{"N","F","D-","D","D+","C-","C","C+","B-","B","B+","A-","A","A+","IC","W"})</f>
        <v>0</v>
      </c>
    </row>
    <row r="185" spans="1:19" customHeight="1" ht="13.5">
      <c r="A185" s="20" t="str">
        <f>'COURSE WORK'!A186</f>
        <v>0</v>
      </c>
      <c r="B185" s="20" t="str">
        <f>'COURSE WORK'!B186</f>
        <v>0</v>
      </c>
      <c r="C185" s="14"/>
      <c r="D185" s="31"/>
      <c r="G185" s="15"/>
      <c r="J185" s="16" t="str">
        <f>10.6%*C185</f>
        <v>0</v>
      </c>
      <c r="K185" s="16" t="str">
        <f>24.4%*D185</f>
        <v>0</v>
      </c>
      <c r="L185" s="17" t="str">
        <f>20%*E185</f>
        <v>0</v>
      </c>
      <c r="M185" s="16" t="str">
        <f>34.4%*F185</f>
        <v>0</v>
      </c>
      <c r="N185" s="16" t="str">
        <f>5%*G185</f>
        <v>0</v>
      </c>
      <c r="O185" s="16" t="str">
        <f>SUM(J185:N185)</f>
        <v>0</v>
      </c>
      <c r="P185" s="18" t="str">
        <f>((H185+I185)%)*O185</f>
        <v>0</v>
      </c>
      <c r="Q185" s="16" t="str">
        <f>SUM(O185:P185)</f>
        <v>0</v>
      </c>
      <c r="R185" s="16" t="str">
        <f>ROUNDUP(Q185,0)</f>
        <v>0</v>
      </c>
      <c r="S185" s="17" t="str">
        <f>LOOKUP(R185,{0,1,49,51,54,57,60,64,68,72,76,80,85,90,"i","w"},{"N","F","D-","D","D+","C-","C","C+","B-","B","B+","A-","A","A+","IC","W"})</f>
        <v>0</v>
      </c>
    </row>
    <row r="186" spans="1:19" customHeight="1" ht="13.5">
      <c r="A186" s="20" t="str">
        <f>'COURSE WORK'!A187</f>
        <v>0</v>
      </c>
      <c r="B186" s="20" t="str">
        <f>'COURSE WORK'!B187</f>
        <v>0</v>
      </c>
      <c r="C186" s="14"/>
      <c r="D186" s="31"/>
      <c r="G186" s="15"/>
      <c r="J186" s="16" t="str">
        <f>10.6%*C186</f>
        <v>0</v>
      </c>
      <c r="K186" s="16" t="str">
        <f>24.4%*D186</f>
        <v>0</v>
      </c>
      <c r="L186" s="17" t="str">
        <f>20%*E186</f>
        <v>0</v>
      </c>
      <c r="M186" s="16" t="str">
        <f>34.4%*F186</f>
        <v>0</v>
      </c>
      <c r="N186" s="16" t="str">
        <f>5%*G186</f>
        <v>0</v>
      </c>
      <c r="O186" s="16" t="str">
        <f>SUM(J186:N186)</f>
        <v>0</v>
      </c>
      <c r="P186" s="18" t="str">
        <f>((H186+I186)%)*O186</f>
        <v>0</v>
      </c>
      <c r="Q186" s="16" t="str">
        <f>SUM(O186:P186)</f>
        <v>0</v>
      </c>
      <c r="R186" s="16" t="str">
        <f>ROUNDUP(Q186,0)</f>
        <v>0</v>
      </c>
      <c r="S186" s="17" t="str">
        <f>LOOKUP(R186,{0,1,49,51,54,57,60,64,68,72,76,80,85,90,"i","w"},{"N","F","D-","D","D+","C-","C","C+","B-","B","B+","A-","A","A+","IC","W"})</f>
        <v>0</v>
      </c>
    </row>
    <row r="187" spans="1:19" customHeight="1" ht="13.5">
      <c r="A187" s="20" t="str">
        <f>'COURSE WORK'!A188</f>
        <v>0</v>
      </c>
      <c r="B187" s="20" t="str">
        <f>'COURSE WORK'!B188</f>
        <v>0</v>
      </c>
      <c r="C187" s="14"/>
      <c r="D187" s="31"/>
      <c r="G187" s="15"/>
      <c r="J187" s="16" t="str">
        <f>10.6%*C187</f>
        <v>0</v>
      </c>
      <c r="K187" s="16" t="str">
        <f>24.4%*D187</f>
        <v>0</v>
      </c>
      <c r="L187" s="17" t="str">
        <f>20%*E187</f>
        <v>0</v>
      </c>
      <c r="M187" s="16" t="str">
        <f>34.4%*F187</f>
        <v>0</v>
      </c>
      <c r="N187" s="16" t="str">
        <f>5%*G187</f>
        <v>0</v>
      </c>
      <c r="O187" s="16" t="str">
        <f>SUM(J187:N187)</f>
        <v>0</v>
      </c>
      <c r="P187" s="18" t="str">
        <f>((H187+I187)%)*O187</f>
        <v>0</v>
      </c>
      <c r="Q187" s="16" t="str">
        <f>SUM(O187:P187)</f>
        <v>0</v>
      </c>
      <c r="R187" s="16" t="str">
        <f>ROUNDUP(Q187,0)</f>
        <v>0</v>
      </c>
      <c r="S187" s="17" t="str">
        <f>LOOKUP(R187,{0,1,49,51,54,57,60,64,68,72,76,80,85,90,"i","w"},{"N","F","D-","D","D+","C-","C","C+","B-","B","B+","A-","A","A+","IC","W"})</f>
        <v>0</v>
      </c>
    </row>
    <row r="188" spans="1:19" customHeight="1" ht="13.5">
      <c r="A188" s="20" t="str">
        <f>'COURSE WORK'!A189</f>
        <v>0</v>
      </c>
      <c r="B188" s="20" t="str">
        <f>'COURSE WORK'!B189</f>
        <v>0</v>
      </c>
      <c r="C188" s="14"/>
      <c r="D188" s="31"/>
      <c r="G188" s="15"/>
      <c r="J188" s="16" t="str">
        <f>10.6%*C188</f>
        <v>0</v>
      </c>
      <c r="K188" s="16" t="str">
        <f>24.4%*D188</f>
        <v>0</v>
      </c>
      <c r="L188" s="17" t="str">
        <f>20%*E188</f>
        <v>0</v>
      </c>
      <c r="M188" s="16" t="str">
        <f>34.4%*F188</f>
        <v>0</v>
      </c>
      <c r="N188" s="16" t="str">
        <f>5%*G188</f>
        <v>0</v>
      </c>
      <c r="O188" s="16" t="str">
        <f>SUM(J188:N188)</f>
        <v>0</v>
      </c>
      <c r="P188" s="18" t="str">
        <f>((H188+I188)%)*O188</f>
        <v>0</v>
      </c>
      <c r="Q188" s="16" t="str">
        <f>SUM(O188:P188)</f>
        <v>0</v>
      </c>
      <c r="R188" s="16" t="str">
        <f>ROUNDUP(Q188,0)</f>
        <v>0</v>
      </c>
      <c r="S188" s="17" t="str">
        <f>LOOKUP(R188,{0,1,49,51,54,57,60,64,68,72,76,80,85,90,"i","w"},{"N","F","D-","D","D+","C-","C","C+","B-","B","B+","A-","A","A+","IC","W"})</f>
        <v>0</v>
      </c>
    </row>
    <row r="189" spans="1:19" customHeight="1" ht="13.5">
      <c r="A189" s="20" t="str">
        <f>'COURSE WORK'!A190</f>
        <v>0</v>
      </c>
      <c r="B189" s="20" t="str">
        <f>'COURSE WORK'!B190</f>
        <v>0</v>
      </c>
      <c r="C189" s="14"/>
      <c r="D189" s="31"/>
      <c r="G189" s="15"/>
      <c r="J189" s="16" t="str">
        <f>10.6%*C189</f>
        <v>0</v>
      </c>
      <c r="K189" s="16" t="str">
        <f>24.4%*D189</f>
        <v>0</v>
      </c>
      <c r="L189" s="17" t="str">
        <f>20%*E189</f>
        <v>0</v>
      </c>
      <c r="M189" s="16" t="str">
        <f>34.4%*F189</f>
        <v>0</v>
      </c>
      <c r="N189" s="16" t="str">
        <f>5%*G189</f>
        <v>0</v>
      </c>
      <c r="O189" s="16" t="str">
        <f>SUM(J189:N189)</f>
        <v>0</v>
      </c>
      <c r="P189" s="18" t="str">
        <f>((H189+I189)%)*O189</f>
        <v>0</v>
      </c>
      <c r="Q189" s="16" t="str">
        <f>SUM(O189:P189)</f>
        <v>0</v>
      </c>
      <c r="R189" s="16" t="str">
        <f>ROUNDUP(Q189,0)</f>
        <v>0</v>
      </c>
      <c r="S189" s="17" t="str">
        <f>LOOKUP(R189,{0,1,49,51,54,57,60,64,68,72,76,80,85,90,"i","w"},{"N","F","D-","D","D+","C-","C","C+","B-","B","B+","A-","A","A+","IC","W"})</f>
        <v>0</v>
      </c>
    </row>
    <row r="190" spans="1:19" customHeight="1" ht="13.5">
      <c r="A190" s="20" t="str">
        <f>'COURSE WORK'!A191</f>
        <v>0</v>
      </c>
      <c r="B190" s="20" t="str">
        <f>'COURSE WORK'!B191</f>
        <v>0</v>
      </c>
      <c r="C190" s="14"/>
      <c r="D190" s="31"/>
      <c r="G190" s="15"/>
      <c r="J190" s="16" t="str">
        <f>10.6%*C190</f>
        <v>0</v>
      </c>
      <c r="K190" s="16" t="str">
        <f>24.4%*D190</f>
        <v>0</v>
      </c>
      <c r="L190" s="17" t="str">
        <f>20%*E190</f>
        <v>0</v>
      </c>
      <c r="M190" s="16" t="str">
        <f>34.4%*F190</f>
        <v>0</v>
      </c>
      <c r="N190" s="16" t="str">
        <f>5%*G190</f>
        <v>0</v>
      </c>
      <c r="O190" s="16" t="str">
        <f>SUM(J190:N190)</f>
        <v>0</v>
      </c>
      <c r="P190" s="18" t="str">
        <f>((H190+I190)%)*O190</f>
        <v>0</v>
      </c>
      <c r="Q190" s="16" t="str">
        <f>SUM(O190:P190)</f>
        <v>0</v>
      </c>
      <c r="R190" s="16" t="str">
        <f>ROUNDUP(Q190,0)</f>
        <v>0</v>
      </c>
      <c r="S190" s="17" t="str">
        <f>LOOKUP(R190,{0,1,49,51,54,57,60,64,68,72,76,80,85,90,"i","w"},{"N","F","D-","D","D+","C-","C","C+","B-","B","B+","A-","A","A+","IC","W"})</f>
        <v>0</v>
      </c>
    </row>
    <row r="191" spans="1:19" customHeight="1" ht="13.5">
      <c r="A191" s="20" t="str">
        <f>'COURSE WORK'!A192</f>
        <v>0</v>
      </c>
      <c r="B191" s="20" t="str">
        <f>'COURSE WORK'!B192</f>
        <v>0</v>
      </c>
      <c r="C191" s="14"/>
      <c r="D191" s="31"/>
      <c r="G191" s="15"/>
      <c r="J191" s="16" t="str">
        <f>10.6%*C191</f>
        <v>0</v>
      </c>
      <c r="K191" s="16" t="str">
        <f>24.4%*D191</f>
        <v>0</v>
      </c>
      <c r="L191" s="17" t="str">
        <f>20%*E191</f>
        <v>0</v>
      </c>
      <c r="M191" s="16" t="str">
        <f>34.4%*F191</f>
        <v>0</v>
      </c>
      <c r="N191" s="16" t="str">
        <f>5%*G191</f>
        <v>0</v>
      </c>
      <c r="O191" s="16" t="str">
        <f>SUM(J191:N191)</f>
        <v>0</v>
      </c>
      <c r="P191" s="18" t="str">
        <f>((H191+I191)%)*O191</f>
        <v>0</v>
      </c>
      <c r="Q191" s="16" t="str">
        <f>SUM(O191:P191)</f>
        <v>0</v>
      </c>
      <c r="R191" s="16" t="str">
        <f>ROUNDUP(Q191,0)</f>
        <v>0</v>
      </c>
      <c r="S191" s="17" t="str">
        <f>LOOKUP(R191,{0,1,49,51,54,57,60,64,68,72,76,80,85,90,"i","w"},{"N","F","D-","D","D+","C-","C","C+","B-","B","B+","A-","A","A+","IC","W"})</f>
        <v>0</v>
      </c>
    </row>
    <row r="192" spans="1:19" customHeight="1" ht="13.5">
      <c r="A192" s="20" t="str">
        <f>'COURSE WORK'!A193</f>
        <v>0</v>
      </c>
      <c r="B192" s="20" t="str">
        <f>'COURSE WORK'!B193</f>
        <v>0</v>
      </c>
      <c r="C192" s="14"/>
      <c r="D192" s="31"/>
      <c r="G192" s="15"/>
      <c r="J192" s="16" t="str">
        <f>10.6%*C192</f>
        <v>0</v>
      </c>
      <c r="K192" s="16" t="str">
        <f>24.4%*D192</f>
        <v>0</v>
      </c>
      <c r="L192" s="17" t="str">
        <f>20%*E192</f>
        <v>0</v>
      </c>
      <c r="M192" s="16" t="str">
        <f>34.4%*F192</f>
        <v>0</v>
      </c>
      <c r="N192" s="16" t="str">
        <f>5%*G192</f>
        <v>0</v>
      </c>
      <c r="O192" s="16" t="str">
        <f>SUM(J192:N192)</f>
        <v>0</v>
      </c>
      <c r="P192" s="18" t="str">
        <f>((H192+I192)%)*O192</f>
        <v>0</v>
      </c>
      <c r="Q192" s="16" t="str">
        <f>SUM(O192:P192)</f>
        <v>0</v>
      </c>
      <c r="R192" s="16" t="str">
        <f>ROUNDUP(Q192,0)</f>
        <v>0</v>
      </c>
      <c r="S192" s="17" t="str">
        <f>LOOKUP(R192,{0,1,49,51,54,57,60,64,68,72,76,80,85,90,"i","w"},{"N","F","D-","D","D+","C-","C","C+","B-","B","B+","A-","A","A+","IC","W"})</f>
        <v>0</v>
      </c>
    </row>
    <row r="193" spans="1:19" customHeight="1" ht="13.5">
      <c r="A193" s="20" t="str">
        <f>'COURSE WORK'!A194</f>
        <v>0</v>
      </c>
      <c r="B193" s="20" t="str">
        <f>'COURSE WORK'!B194</f>
        <v>0</v>
      </c>
      <c r="C193" s="14"/>
      <c r="D193" s="31"/>
      <c r="G193" s="15"/>
      <c r="J193" s="16" t="str">
        <f>10.6%*C193</f>
        <v>0</v>
      </c>
      <c r="K193" s="16" t="str">
        <f>24.4%*D193</f>
        <v>0</v>
      </c>
      <c r="L193" s="17" t="str">
        <f>20%*E193</f>
        <v>0</v>
      </c>
      <c r="M193" s="16" t="str">
        <f>34.4%*F193</f>
        <v>0</v>
      </c>
      <c r="N193" s="16" t="str">
        <f>5%*G193</f>
        <v>0</v>
      </c>
      <c r="O193" s="16" t="str">
        <f>SUM(J193:N193)</f>
        <v>0</v>
      </c>
      <c r="P193" s="18" t="str">
        <f>((H193+I193)%)*O193</f>
        <v>0</v>
      </c>
      <c r="Q193" s="16" t="str">
        <f>SUM(O193:P193)</f>
        <v>0</v>
      </c>
      <c r="R193" s="16" t="str">
        <f>ROUNDUP(Q193,0)</f>
        <v>0</v>
      </c>
      <c r="S193" s="17" t="str">
        <f>LOOKUP(R193,{0,1,49,51,54,57,60,64,68,72,76,80,85,90,"i","w"},{"N","F","D-","D","D+","C-","C","C+","B-","B","B+","A-","A","A+","IC","W"})</f>
        <v>0</v>
      </c>
    </row>
    <row r="194" spans="1:19" customHeight="1" ht="13.5">
      <c r="A194" s="20" t="str">
        <f>'COURSE WORK'!A195</f>
        <v>0</v>
      </c>
      <c r="B194" s="20" t="str">
        <f>'COURSE WORK'!B195</f>
        <v>0</v>
      </c>
      <c r="C194" s="14"/>
      <c r="D194" s="31"/>
      <c r="G194" s="15"/>
      <c r="J194" s="16" t="str">
        <f>10.6%*C194</f>
        <v>0</v>
      </c>
      <c r="K194" s="16" t="str">
        <f>24.4%*D194</f>
        <v>0</v>
      </c>
      <c r="L194" s="17" t="str">
        <f>20%*E194</f>
        <v>0</v>
      </c>
      <c r="M194" s="16" t="str">
        <f>34.4%*F194</f>
        <v>0</v>
      </c>
      <c r="N194" s="16" t="str">
        <f>5%*G194</f>
        <v>0</v>
      </c>
      <c r="O194" s="16" t="str">
        <f>SUM(J194:N194)</f>
        <v>0</v>
      </c>
      <c r="P194" s="18" t="str">
        <f>((H194+I194)%)*O194</f>
        <v>0</v>
      </c>
      <c r="Q194" s="16" t="str">
        <f>SUM(O194:P194)</f>
        <v>0</v>
      </c>
      <c r="R194" s="16" t="str">
        <f>ROUNDUP(Q194,0)</f>
        <v>0</v>
      </c>
      <c r="S194" s="17" t="str">
        <f>LOOKUP(R194,{0,1,49,51,54,57,60,64,68,72,76,80,85,90,"i","w"},{"N","F","D-","D","D+","C-","C","C+","B-","B","B+","A-","A","A+","IC","W"})</f>
        <v>0</v>
      </c>
    </row>
    <row r="195" spans="1:19" customHeight="1" ht="13.5">
      <c r="A195" s="20" t="str">
        <f>'COURSE WORK'!A196</f>
        <v>0</v>
      </c>
      <c r="B195" s="20" t="str">
        <f>'COURSE WORK'!B196</f>
        <v>0</v>
      </c>
      <c r="C195" s="14"/>
      <c r="D195" s="31"/>
      <c r="G195" s="15"/>
      <c r="J195" s="16" t="str">
        <f>10.6%*C195</f>
        <v>0</v>
      </c>
      <c r="K195" s="16" t="str">
        <f>24.4%*D195</f>
        <v>0</v>
      </c>
      <c r="L195" s="17" t="str">
        <f>20%*E195</f>
        <v>0</v>
      </c>
      <c r="M195" s="16" t="str">
        <f>34.4%*F195</f>
        <v>0</v>
      </c>
      <c r="N195" s="16" t="str">
        <f>5%*G195</f>
        <v>0</v>
      </c>
      <c r="O195" s="16" t="str">
        <f>SUM(J195:N195)</f>
        <v>0</v>
      </c>
      <c r="P195" s="18" t="str">
        <f>((H195+I195)%)*O195</f>
        <v>0</v>
      </c>
      <c r="Q195" s="16" t="str">
        <f>SUM(O195:P195)</f>
        <v>0</v>
      </c>
      <c r="R195" s="16" t="str">
        <f>ROUNDUP(Q195,0)</f>
        <v>0</v>
      </c>
      <c r="S195" s="17" t="str">
        <f>LOOKUP(R195,{0,1,49,51,54,57,60,64,68,72,76,80,85,90,"i","w"},{"N","F","D-","D","D+","C-","C","C+","B-","B","B+","A-","A","A+","IC","W"})</f>
        <v>0</v>
      </c>
    </row>
    <row r="196" spans="1:19" customHeight="1" ht="13.5">
      <c r="A196" s="20" t="str">
        <f>'COURSE WORK'!A197</f>
        <v>0</v>
      </c>
      <c r="B196" s="20" t="str">
        <f>'COURSE WORK'!B197</f>
        <v>0</v>
      </c>
      <c r="C196" s="14"/>
      <c r="D196" s="31"/>
      <c r="G196" s="15"/>
      <c r="J196" s="16" t="str">
        <f>10.6%*C196</f>
        <v>0</v>
      </c>
      <c r="K196" s="16" t="str">
        <f>24.4%*D196</f>
        <v>0</v>
      </c>
      <c r="L196" s="17" t="str">
        <f>20%*E196</f>
        <v>0</v>
      </c>
      <c r="M196" s="16" t="str">
        <f>34.4%*F196</f>
        <v>0</v>
      </c>
      <c r="N196" s="16" t="str">
        <f>5%*G196</f>
        <v>0</v>
      </c>
      <c r="O196" s="16" t="str">
        <f>SUM(J196:N196)</f>
        <v>0</v>
      </c>
      <c r="P196" s="18" t="str">
        <f>((H196+I196)%)*O196</f>
        <v>0</v>
      </c>
      <c r="Q196" s="16" t="str">
        <f>SUM(O196:P196)</f>
        <v>0</v>
      </c>
      <c r="R196" s="16" t="str">
        <f>ROUNDUP(Q196,0)</f>
        <v>0</v>
      </c>
      <c r="S196" s="17" t="str">
        <f>LOOKUP(R196,{0,1,49,51,54,57,60,64,68,72,76,80,85,90,"i","w"},{"N","F","D-","D","D+","C-","C","C+","B-","B","B+","A-","A","A+","IC","W"})</f>
        <v>0</v>
      </c>
    </row>
    <row r="197" spans="1:19" customHeight="1" ht="13.5">
      <c r="A197" s="20" t="str">
        <f>'COURSE WORK'!A198</f>
        <v>0</v>
      </c>
      <c r="B197" s="20" t="str">
        <f>'COURSE WORK'!B198</f>
        <v>0</v>
      </c>
      <c r="C197" s="14"/>
      <c r="D197" s="31"/>
      <c r="G197" s="15"/>
      <c r="J197" s="16" t="str">
        <f>10.6%*C197</f>
        <v>0</v>
      </c>
      <c r="K197" s="16" t="str">
        <f>24.4%*D197</f>
        <v>0</v>
      </c>
      <c r="L197" s="17" t="str">
        <f>20%*E197</f>
        <v>0</v>
      </c>
      <c r="M197" s="16" t="str">
        <f>34.4%*F197</f>
        <v>0</v>
      </c>
      <c r="N197" s="16" t="str">
        <f>5%*G197</f>
        <v>0</v>
      </c>
      <c r="O197" s="16" t="str">
        <f>SUM(J197:N197)</f>
        <v>0</v>
      </c>
      <c r="P197" s="18" t="str">
        <f>((H197+I197)%)*O197</f>
        <v>0</v>
      </c>
      <c r="Q197" s="16" t="str">
        <f>SUM(O197:P197)</f>
        <v>0</v>
      </c>
      <c r="R197" s="16" t="str">
        <f>ROUNDUP(Q197,0)</f>
        <v>0</v>
      </c>
      <c r="S197" s="17" t="str">
        <f>LOOKUP(R197,{0,1,49,51,54,57,60,64,68,72,76,80,85,90,"i","w"},{"N","F","D-","D","D+","C-","C","C+","B-","B","B+","A-","A","A+","IC","W"})</f>
        <v>0</v>
      </c>
    </row>
    <row r="198" spans="1:19" customHeight="1" ht="13.5">
      <c r="A198" s="20" t="str">
        <f>'COURSE WORK'!A199</f>
        <v>0</v>
      </c>
      <c r="B198" s="20" t="str">
        <f>'COURSE WORK'!B199</f>
        <v>0</v>
      </c>
      <c r="C198" s="14"/>
      <c r="D198" s="31"/>
      <c r="G198" s="15"/>
      <c r="J198" s="16" t="str">
        <f>10.6%*C198</f>
        <v>0</v>
      </c>
      <c r="K198" s="16" t="str">
        <f>24.4%*D198</f>
        <v>0</v>
      </c>
      <c r="L198" s="17" t="str">
        <f>20%*E198</f>
        <v>0</v>
      </c>
      <c r="M198" s="16" t="str">
        <f>34.4%*F198</f>
        <v>0</v>
      </c>
      <c r="N198" s="16" t="str">
        <f>5%*G198</f>
        <v>0</v>
      </c>
      <c r="O198" s="16" t="str">
        <f>SUM(J198:N198)</f>
        <v>0</v>
      </c>
      <c r="P198" s="18" t="str">
        <f>((H198+I198)%)*O198</f>
        <v>0</v>
      </c>
      <c r="Q198" s="16" t="str">
        <f>SUM(O198:P198)</f>
        <v>0</v>
      </c>
      <c r="R198" s="16" t="str">
        <f>ROUNDUP(Q198,0)</f>
        <v>0</v>
      </c>
      <c r="S198" s="17" t="str">
        <f>LOOKUP(R198,{0,1,49,51,54,57,60,64,68,72,76,80,85,90,"i","w"},{"N","F","D-","D","D+","C-","C","C+","B-","B","B+","A-","A","A+","IC","W"})</f>
        <v>0</v>
      </c>
    </row>
    <row r="199" spans="1:19" customHeight="1" ht="13.5">
      <c r="A199" s="20" t="str">
        <f>'COURSE WORK'!A200</f>
        <v>0</v>
      </c>
      <c r="B199" s="20" t="str">
        <f>'COURSE WORK'!B200</f>
        <v>0</v>
      </c>
      <c r="C199" s="14"/>
      <c r="D199" s="31"/>
      <c r="G199" s="15"/>
      <c r="J199" s="16" t="str">
        <f>10.6%*C199</f>
        <v>0</v>
      </c>
      <c r="K199" s="16" t="str">
        <f>24.4%*D199</f>
        <v>0</v>
      </c>
      <c r="L199" s="17" t="str">
        <f>20%*E199</f>
        <v>0</v>
      </c>
      <c r="M199" s="16" t="str">
        <f>34.4%*F199</f>
        <v>0</v>
      </c>
      <c r="N199" s="16" t="str">
        <f>5%*G199</f>
        <v>0</v>
      </c>
      <c r="O199" s="16" t="str">
        <f>SUM(J199:N199)</f>
        <v>0</v>
      </c>
      <c r="P199" s="18" t="str">
        <f>((H199+I199)%)*O199</f>
        <v>0</v>
      </c>
      <c r="Q199" s="16" t="str">
        <f>SUM(O199:P199)</f>
        <v>0</v>
      </c>
      <c r="R199" s="16" t="str">
        <f>ROUNDUP(Q199,0)</f>
        <v>0</v>
      </c>
      <c r="S199" s="17" t="str">
        <f>LOOKUP(R199,{0,1,49,51,54,57,60,64,68,72,76,80,85,90,"i","w"},{"N","F","D-","D","D+","C-","C","C+","B-","B","B+","A-","A","A+","IC","W"})</f>
        <v>0</v>
      </c>
    </row>
    <row r="200" spans="1:19" customHeight="1" ht="13.5">
      <c r="A200" s="20" t="str">
        <f>'COURSE WORK'!A201</f>
        <v>0</v>
      </c>
      <c r="B200" s="20" t="str">
        <f>'COURSE WORK'!B201</f>
        <v>0</v>
      </c>
      <c r="C200" s="14"/>
      <c r="D200" s="31"/>
      <c r="G200" s="15"/>
      <c r="J200" s="16" t="str">
        <f>10.6%*C200</f>
        <v>0</v>
      </c>
      <c r="K200" s="16" t="str">
        <f>24.4%*D200</f>
        <v>0</v>
      </c>
      <c r="L200" s="17" t="str">
        <f>20%*E200</f>
        <v>0</v>
      </c>
      <c r="M200" s="16" t="str">
        <f>34.4%*F200</f>
        <v>0</v>
      </c>
      <c r="N200" s="16" t="str">
        <f>5%*G200</f>
        <v>0</v>
      </c>
      <c r="O200" s="16" t="str">
        <f>SUM(J200:N200)</f>
        <v>0</v>
      </c>
      <c r="P200" s="18" t="str">
        <f>((H200+I200)%)*O200</f>
        <v>0</v>
      </c>
      <c r="Q200" s="16" t="str">
        <f>SUM(O200:P200)</f>
        <v>0</v>
      </c>
      <c r="R200" s="16" t="str">
        <f>ROUNDUP(Q200,0)</f>
        <v>0</v>
      </c>
      <c r="S200" s="17" t="str">
        <f>LOOKUP(R200,{0,1,49,51,54,57,60,64,68,72,76,80,85,90,"i","w"},{"N","F","D-","D","D+","C-","C","C+","B-","B","B+","A-","A","A+","IC","W"})</f>
        <v>0</v>
      </c>
    </row>
    <row r="201" spans="1:19" customHeight="1" ht="13.5">
      <c r="A201" s="20" t="str">
        <f>'COURSE WORK'!A202</f>
        <v>0</v>
      </c>
      <c r="B201" s="20" t="str">
        <f>'COURSE WORK'!B202</f>
        <v>0</v>
      </c>
      <c r="C201" s="14"/>
      <c r="D201" s="31"/>
      <c r="G201" s="15"/>
      <c r="J201" s="16" t="str">
        <f>10.6%*C201</f>
        <v>0</v>
      </c>
      <c r="K201" s="16" t="str">
        <f>24.4%*D201</f>
        <v>0</v>
      </c>
      <c r="L201" s="17" t="str">
        <f>20%*E201</f>
        <v>0</v>
      </c>
      <c r="M201" s="16" t="str">
        <f>34.4%*F201</f>
        <v>0</v>
      </c>
      <c r="N201" s="16" t="str">
        <f>5%*G201</f>
        <v>0</v>
      </c>
      <c r="O201" s="16" t="str">
        <f>SUM(J201:N201)</f>
        <v>0</v>
      </c>
      <c r="P201" s="18" t="str">
        <f>((H201+I201)%)*O201</f>
        <v>0</v>
      </c>
      <c r="Q201" s="16" t="str">
        <f>SUM(O201:P201)</f>
        <v>0</v>
      </c>
      <c r="R201" s="16" t="str">
        <f>ROUNDUP(Q201,0)</f>
        <v>0</v>
      </c>
      <c r="S201" s="17" t="str">
        <f>LOOKUP(R201,{0,1,49,51,54,57,60,64,68,72,76,80,85,90,"i","w"},{"N","F","D-","D","D+","C-","C","C+","B-","B","B+","A-","A","A+","IC","W"})</f>
        <v>0</v>
      </c>
    </row>
    <row r="202" spans="1:19" customHeight="1" ht="13.5">
      <c r="A202" s="20" t="str">
        <f>'COURSE WORK'!A203</f>
        <v>0</v>
      </c>
      <c r="B202" s="20" t="str">
        <f>'COURSE WORK'!B203</f>
        <v>0</v>
      </c>
      <c r="C202" s="14"/>
      <c r="D202" s="31"/>
      <c r="G202" s="15"/>
      <c r="J202" s="16" t="str">
        <f>10.6%*C202</f>
        <v>0</v>
      </c>
      <c r="K202" s="16" t="str">
        <f>24.4%*D202</f>
        <v>0</v>
      </c>
      <c r="L202" s="17" t="str">
        <f>20%*E202</f>
        <v>0</v>
      </c>
      <c r="M202" s="16" t="str">
        <f>34.4%*F202</f>
        <v>0</v>
      </c>
      <c r="N202" s="16" t="str">
        <f>5%*G202</f>
        <v>0</v>
      </c>
      <c r="O202" s="16" t="str">
        <f>SUM(J202:N202)</f>
        <v>0</v>
      </c>
      <c r="P202" s="18" t="str">
        <f>((H202+I202)%)*O202</f>
        <v>0</v>
      </c>
      <c r="Q202" s="16" t="str">
        <f>SUM(O202:P202)</f>
        <v>0</v>
      </c>
      <c r="R202" s="16" t="str">
        <f>ROUNDUP(Q202,0)</f>
        <v>0</v>
      </c>
      <c r="S202" s="17" t="str">
        <f>LOOKUP(R202,{0,1,49,51,54,57,60,64,68,72,76,80,85,90,"i","w"},{"N","F","D-","D","D+","C-","C","C+","B-","B","B+","A-","A","A+","IC","W"})</f>
        <v>0</v>
      </c>
    </row>
    <row r="203" spans="1:19" customHeight="1" ht="13.5">
      <c r="A203" s="20" t="str">
        <f>'COURSE WORK'!A204</f>
        <v>0</v>
      </c>
      <c r="B203" s="20" t="str">
        <f>'COURSE WORK'!B204</f>
        <v>0</v>
      </c>
      <c r="C203" s="14"/>
      <c r="D203" s="31"/>
      <c r="G203" s="15"/>
      <c r="J203" s="16" t="str">
        <f>10.6%*C203</f>
        <v>0</v>
      </c>
      <c r="K203" s="16" t="str">
        <f>24.4%*D203</f>
        <v>0</v>
      </c>
      <c r="L203" s="17" t="str">
        <f>20%*E203</f>
        <v>0</v>
      </c>
      <c r="M203" s="16" t="str">
        <f>34.4%*F203</f>
        <v>0</v>
      </c>
      <c r="N203" s="16" t="str">
        <f>5%*G203</f>
        <v>0</v>
      </c>
      <c r="O203" s="16" t="str">
        <f>SUM(J203:N203)</f>
        <v>0</v>
      </c>
      <c r="P203" s="18" t="str">
        <f>((H203+I203)%)*O203</f>
        <v>0</v>
      </c>
      <c r="Q203" s="16" t="str">
        <f>SUM(O203:P203)</f>
        <v>0</v>
      </c>
      <c r="R203" s="16" t="str">
        <f>ROUNDUP(Q203,0)</f>
        <v>0</v>
      </c>
      <c r="S203" s="17" t="str">
        <f>LOOKUP(R203,{0,1,49,51,54,57,60,64,68,72,76,80,85,90,"i","w"},{"N","F","D-","D","D+","C-","C","C+","B-","B","B+","A-","A","A+","IC","W"})</f>
        <v>0</v>
      </c>
    </row>
    <row r="204" spans="1:19" customHeight="1" ht="13.5">
      <c r="A204" s="20" t="str">
        <f>'COURSE WORK'!A205</f>
        <v>0</v>
      </c>
      <c r="B204" s="20" t="str">
        <f>'COURSE WORK'!B205</f>
        <v>0</v>
      </c>
      <c r="C204" s="14"/>
      <c r="D204" s="31"/>
      <c r="G204" s="15"/>
      <c r="J204" s="16" t="str">
        <f>10.6%*C204</f>
        <v>0</v>
      </c>
      <c r="K204" s="16" t="str">
        <f>24.4%*D204</f>
        <v>0</v>
      </c>
      <c r="L204" s="17" t="str">
        <f>20%*E204</f>
        <v>0</v>
      </c>
      <c r="M204" s="16" t="str">
        <f>34.4%*F204</f>
        <v>0</v>
      </c>
      <c r="N204" s="16" t="str">
        <f>5%*G204</f>
        <v>0</v>
      </c>
      <c r="O204" s="16" t="str">
        <f>SUM(J204:N204)</f>
        <v>0</v>
      </c>
      <c r="P204" s="18" t="str">
        <f>((H204+I204)%)*O204</f>
        <v>0</v>
      </c>
      <c r="Q204" s="16" t="str">
        <f>SUM(O204:P204)</f>
        <v>0</v>
      </c>
      <c r="R204" s="16" t="str">
        <f>ROUNDUP(Q204,0)</f>
        <v>0</v>
      </c>
      <c r="S204" s="17" t="str">
        <f>LOOKUP(R204,{0,1,49,51,54,57,60,64,68,72,76,80,85,90,"i","w"},{"N","F","D-","D","D+","C-","C","C+","B-","B","B+","A-","A","A+","IC","W"})</f>
        <v>0</v>
      </c>
    </row>
    <row r="205" spans="1:19" customHeight="1" ht="13.5">
      <c r="A205" s="20" t="str">
        <f>'COURSE WORK'!A206</f>
        <v>0</v>
      </c>
      <c r="B205" s="20" t="str">
        <f>'COURSE WORK'!B206</f>
        <v>0</v>
      </c>
      <c r="C205" s="14"/>
      <c r="D205" s="31"/>
      <c r="G205" s="15"/>
      <c r="J205" s="16" t="str">
        <f>10.6%*C205</f>
        <v>0</v>
      </c>
      <c r="K205" s="16" t="str">
        <f>24.4%*D205</f>
        <v>0</v>
      </c>
      <c r="L205" s="17" t="str">
        <f>20%*E205</f>
        <v>0</v>
      </c>
      <c r="M205" s="16" t="str">
        <f>34.4%*F205</f>
        <v>0</v>
      </c>
      <c r="N205" s="16" t="str">
        <f>5%*G205</f>
        <v>0</v>
      </c>
      <c r="O205" s="16" t="str">
        <f>SUM(J205:N205)</f>
        <v>0</v>
      </c>
      <c r="P205" s="18" t="str">
        <f>((H205+I205)%)*O205</f>
        <v>0</v>
      </c>
      <c r="Q205" s="16" t="str">
        <f>SUM(O205:P205)</f>
        <v>0</v>
      </c>
      <c r="R205" s="16" t="str">
        <f>ROUNDUP(Q205,0)</f>
        <v>0</v>
      </c>
      <c r="S205" s="17" t="str">
        <f>LOOKUP(R205,{0,1,49,51,54,57,60,64,68,72,76,80,85,90,"i","w"},{"N","F","D-","D","D+","C-","C","C+","B-","B","B+","A-","A","A+","IC","W"})</f>
        <v>0</v>
      </c>
    </row>
    <row r="206" spans="1:19" customHeight="1" ht="13.5">
      <c r="A206" s="20" t="str">
        <f>'COURSE WORK'!A207</f>
        <v>0</v>
      </c>
      <c r="B206" s="20" t="str">
        <f>'COURSE WORK'!B207</f>
        <v>0</v>
      </c>
      <c r="C206" s="14"/>
      <c r="D206" s="31"/>
      <c r="G206" s="15"/>
      <c r="J206" s="16" t="str">
        <f>10.6%*C206</f>
        <v>0</v>
      </c>
      <c r="K206" s="16" t="str">
        <f>24.4%*D206</f>
        <v>0</v>
      </c>
      <c r="L206" s="17" t="str">
        <f>20%*E206</f>
        <v>0</v>
      </c>
      <c r="M206" s="16" t="str">
        <f>34.4%*F206</f>
        <v>0</v>
      </c>
      <c r="N206" s="16" t="str">
        <f>5%*G206</f>
        <v>0</v>
      </c>
      <c r="O206" s="16" t="str">
        <f>SUM(J206:N206)</f>
        <v>0</v>
      </c>
      <c r="P206" s="18" t="str">
        <f>((H206+I206)%)*O206</f>
        <v>0</v>
      </c>
      <c r="Q206" s="16" t="str">
        <f>SUM(O206:P206)</f>
        <v>0</v>
      </c>
      <c r="R206" s="16" t="str">
        <f>ROUNDUP(Q206,0)</f>
        <v>0</v>
      </c>
      <c r="S206" s="17" t="str">
        <f>LOOKUP(R206,{0,1,49,51,54,57,60,64,68,72,76,80,85,90,"i","w"},{"N","F","D-","D","D+","C-","C","C+","B-","B","B+","A-","A","A+","IC","W"})</f>
        <v>0</v>
      </c>
    </row>
    <row r="207" spans="1:19" customHeight="1" ht="13.5">
      <c r="A207" s="20" t="str">
        <f>'COURSE WORK'!A208</f>
        <v>0</v>
      </c>
      <c r="B207" s="20" t="str">
        <f>'COURSE WORK'!B208</f>
        <v>0</v>
      </c>
      <c r="C207" s="14"/>
      <c r="D207" s="31"/>
      <c r="G207" s="15"/>
      <c r="J207" s="16" t="str">
        <f>10.6%*C207</f>
        <v>0</v>
      </c>
      <c r="K207" s="16" t="str">
        <f>24.4%*D207</f>
        <v>0</v>
      </c>
      <c r="L207" s="17" t="str">
        <f>20%*E207</f>
        <v>0</v>
      </c>
      <c r="M207" s="16" t="str">
        <f>34.4%*F207</f>
        <v>0</v>
      </c>
      <c r="N207" s="16" t="str">
        <f>5%*G207</f>
        <v>0</v>
      </c>
      <c r="O207" s="16" t="str">
        <f>SUM(J207:N207)</f>
        <v>0</v>
      </c>
      <c r="P207" s="18" t="str">
        <f>((H207+I207)%)*O207</f>
        <v>0</v>
      </c>
      <c r="Q207" s="16" t="str">
        <f>SUM(O207:P207)</f>
        <v>0</v>
      </c>
      <c r="R207" s="16" t="str">
        <f>ROUNDUP(Q207,0)</f>
        <v>0</v>
      </c>
      <c r="S207" s="17" t="str">
        <f>LOOKUP(R207,{0,1,49,51,54,57,60,64,68,72,76,80,85,90,"i","w"},{"N","F","D-","D","D+","C-","C","C+","B-","B","B+","A-","A","A+","IC","W"})</f>
        <v>0</v>
      </c>
    </row>
    <row r="208" spans="1:19" customHeight="1" ht="13.5">
      <c r="A208" s="20" t="str">
        <f>'COURSE WORK'!A209</f>
        <v>0</v>
      </c>
      <c r="B208" s="20" t="str">
        <f>'COURSE WORK'!B209</f>
        <v>0</v>
      </c>
      <c r="C208" s="14"/>
      <c r="D208" s="31"/>
      <c r="G208" s="15"/>
      <c r="J208" s="16" t="str">
        <f>10.6%*C208</f>
        <v>0</v>
      </c>
      <c r="K208" s="16" t="str">
        <f>24.4%*D208</f>
        <v>0</v>
      </c>
      <c r="L208" s="17" t="str">
        <f>20%*E208</f>
        <v>0</v>
      </c>
      <c r="M208" s="16" t="str">
        <f>34.4%*F208</f>
        <v>0</v>
      </c>
      <c r="N208" s="16" t="str">
        <f>5%*G208</f>
        <v>0</v>
      </c>
      <c r="O208" s="16" t="str">
        <f>SUM(J208:N208)</f>
        <v>0</v>
      </c>
      <c r="P208" s="18" t="str">
        <f>((H208+I208)%)*O208</f>
        <v>0</v>
      </c>
      <c r="Q208" s="16" t="str">
        <f>SUM(O208:P208)</f>
        <v>0</v>
      </c>
      <c r="R208" s="16" t="str">
        <f>ROUNDUP(Q208,0)</f>
        <v>0</v>
      </c>
      <c r="S208" s="17" t="str">
        <f>LOOKUP(R208,{0,1,49,51,54,57,60,64,68,72,76,80,85,90,"i","w"},{"N","F","D-","D","D+","C-","C","C+","B-","B","B+","A-","A","A+","IC","W"})</f>
        <v>0</v>
      </c>
    </row>
    <row r="209" spans="1:19" customHeight="1" ht="13.5">
      <c r="A209" s="20" t="str">
        <f>'COURSE WORK'!A210</f>
        <v>0</v>
      </c>
      <c r="B209" s="20" t="str">
        <f>'COURSE WORK'!B210</f>
        <v>0</v>
      </c>
      <c r="C209" s="14"/>
      <c r="D209" s="31"/>
      <c r="G209" s="15"/>
      <c r="J209" s="16" t="str">
        <f>10.6%*C209</f>
        <v>0</v>
      </c>
      <c r="K209" s="16" t="str">
        <f>24.4%*D209</f>
        <v>0</v>
      </c>
      <c r="L209" s="17" t="str">
        <f>20%*E209</f>
        <v>0</v>
      </c>
      <c r="M209" s="16" t="str">
        <f>34.4%*F209</f>
        <v>0</v>
      </c>
      <c r="N209" s="16" t="str">
        <f>5%*G209</f>
        <v>0</v>
      </c>
      <c r="O209" s="16" t="str">
        <f>SUM(J209:N209)</f>
        <v>0</v>
      </c>
      <c r="P209" s="18" t="str">
        <f>((H209+I209)%)*O209</f>
        <v>0</v>
      </c>
      <c r="Q209" s="16" t="str">
        <f>SUM(O209:P209)</f>
        <v>0</v>
      </c>
      <c r="R209" s="16" t="str">
        <f>ROUNDUP(Q209,0)</f>
        <v>0</v>
      </c>
      <c r="S209" s="17" t="str">
        <f>LOOKUP(R209,{0,1,49,51,54,57,60,64,68,72,76,80,85,90,"i","w"},{"N","F","D-","D","D+","C-","C","C+","B-","B","B+","A-","A","A+","IC","W"})</f>
        <v>0</v>
      </c>
    </row>
    <row r="210" spans="1:19" customHeight="1" ht="13.5">
      <c r="A210" s="20" t="str">
        <f>'COURSE WORK'!A211</f>
        <v>0</v>
      </c>
      <c r="B210" s="20" t="str">
        <f>'COURSE WORK'!B211</f>
        <v>0</v>
      </c>
      <c r="C210" s="14"/>
      <c r="D210" s="31"/>
      <c r="G210" s="15"/>
      <c r="J210" s="16" t="str">
        <f>10.6%*C210</f>
        <v>0</v>
      </c>
      <c r="K210" s="16" t="str">
        <f>24.4%*D210</f>
        <v>0</v>
      </c>
      <c r="L210" s="17" t="str">
        <f>20%*E210</f>
        <v>0</v>
      </c>
      <c r="M210" s="16" t="str">
        <f>34.4%*F210</f>
        <v>0</v>
      </c>
      <c r="N210" s="16" t="str">
        <f>5%*G210</f>
        <v>0</v>
      </c>
      <c r="O210" s="16" t="str">
        <f>SUM(J210:N210)</f>
        <v>0</v>
      </c>
      <c r="P210" s="18" t="str">
        <f>((H210+I210)%)*O210</f>
        <v>0</v>
      </c>
      <c r="Q210" s="16" t="str">
        <f>SUM(O210:P210)</f>
        <v>0</v>
      </c>
      <c r="R210" s="16" t="str">
        <f>ROUNDUP(Q210,0)</f>
        <v>0</v>
      </c>
      <c r="S210" s="17" t="str">
        <f>LOOKUP(R210,{0,1,49,51,54,57,60,64,68,72,76,80,85,90,"i","w"},{"N","F","D-","D","D+","C-","C","C+","B-","B","B+","A-","A","A+","IC","W"})</f>
        <v>0</v>
      </c>
    </row>
    <row r="211" spans="1:19" customHeight="1" ht="13.5">
      <c r="A211" s="20" t="str">
        <f>'COURSE WORK'!A212</f>
        <v>0</v>
      </c>
      <c r="B211" s="20" t="str">
        <f>'COURSE WORK'!B212</f>
        <v>0</v>
      </c>
      <c r="C211" s="14"/>
      <c r="D211" s="31"/>
      <c r="G211" s="15"/>
      <c r="J211" s="16" t="str">
        <f>10.6%*C211</f>
        <v>0</v>
      </c>
      <c r="K211" s="16" t="str">
        <f>24.4%*D211</f>
        <v>0</v>
      </c>
      <c r="L211" s="17" t="str">
        <f>20%*E211</f>
        <v>0</v>
      </c>
      <c r="M211" s="16" t="str">
        <f>34.4%*F211</f>
        <v>0</v>
      </c>
      <c r="N211" s="16" t="str">
        <f>5%*G211</f>
        <v>0</v>
      </c>
      <c r="O211" s="16" t="str">
        <f>SUM(J211:N211)</f>
        <v>0</v>
      </c>
      <c r="P211" s="18" t="str">
        <f>((H211+I211)%)*O211</f>
        <v>0</v>
      </c>
      <c r="Q211" s="16" t="str">
        <f>SUM(O211:P211)</f>
        <v>0</v>
      </c>
      <c r="R211" s="16" t="str">
        <f>ROUNDUP(Q211,0)</f>
        <v>0</v>
      </c>
      <c r="S211" s="17" t="str">
        <f>LOOKUP(R211,{0,1,49,51,54,57,60,64,68,72,76,80,85,90,"i","w"},{"N","F","D-","D","D+","C-","C","C+","B-","B","B+","A-","A","A+","IC","W"})</f>
        <v>0</v>
      </c>
    </row>
    <row r="212" spans="1:19" customHeight="1" ht="13.5">
      <c r="A212" s="20" t="str">
        <f>'COURSE WORK'!A213</f>
        <v>0</v>
      </c>
      <c r="B212" s="20" t="str">
        <f>'COURSE WORK'!B213</f>
        <v>0</v>
      </c>
      <c r="C212" s="14"/>
      <c r="D212" s="31"/>
      <c r="G212" s="15"/>
      <c r="J212" s="16" t="str">
        <f>10.6%*C212</f>
        <v>0</v>
      </c>
      <c r="K212" s="16" t="str">
        <f>24.4%*D212</f>
        <v>0</v>
      </c>
      <c r="L212" s="17" t="str">
        <f>20%*E212</f>
        <v>0</v>
      </c>
      <c r="M212" s="16" t="str">
        <f>34.4%*F212</f>
        <v>0</v>
      </c>
      <c r="N212" s="16" t="str">
        <f>5%*G212</f>
        <v>0</v>
      </c>
      <c r="O212" s="16" t="str">
        <f>SUM(J212:N212)</f>
        <v>0</v>
      </c>
      <c r="P212" s="18" t="str">
        <f>((H212+I212)%)*O212</f>
        <v>0</v>
      </c>
      <c r="Q212" s="16" t="str">
        <f>SUM(O212:P212)</f>
        <v>0</v>
      </c>
      <c r="R212" s="16" t="str">
        <f>ROUNDUP(Q212,0)</f>
        <v>0</v>
      </c>
      <c r="S212" s="17" t="str">
        <f>LOOKUP(R212,{0,1,49,51,54,57,60,64,68,72,76,80,85,90,"i","w"},{"N","F","D-","D","D+","C-","C","C+","B-","B","B+","A-","A","A+","IC","W"})</f>
        <v>0</v>
      </c>
    </row>
    <row r="213" spans="1:19" customHeight="1" ht="13.5">
      <c r="A213" s="20" t="str">
        <f>'COURSE WORK'!A214</f>
        <v>0</v>
      </c>
      <c r="B213" s="20" t="str">
        <f>'COURSE WORK'!B214</f>
        <v>0</v>
      </c>
      <c r="C213" s="14"/>
      <c r="D213" s="31"/>
      <c r="G213" s="15"/>
      <c r="J213" s="16" t="str">
        <f>10.6%*C213</f>
        <v>0</v>
      </c>
      <c r="K213" s="16" t="str">
        <f>24.4%*D213</f>
        <v>0</v>
      </c>
      <c r="L213" s="17" t="str">
        <f>20%*E213</f>
        <v>0</v>
      </c>
      <c r="M213" s="16" t="str">
        <f>34.4%*F213</f>
        <v>0</v>
      </c>
      <c r="N213" s="16" t="str">
        <f>5%*G213</f>
        <v>0</v>
      </c>
      <c r="O213" s="16" t="str">
        <f>SUM(J213:N213)</f>
        <v>0</v>
      </c>
      <c r="P213" s="18" t="str">
        <f>((H213+I213)%)*O213</f>
        <v>0</v>
      </c>
      <c r="Q213" s="16" t="str">
        <f>SUM(O213:P213)</f>
        <v>0</v>
      </c>
      <c r="R213" s="16" t="str">
        <f>ROUNDUP(Q213,0)</f>
        <v>0</v>
      </c>
      <c r="S213" s="17" t="str">
        <f>LOOKUP(R213,{0,1,49,51,54,57,60,64,68,72,76,80,85,90,"i","w"},{"N","F","D-","D","D+","C-","C","C+","B-","B","B+","A-","A","A+","IC","W"})</f>
        <v>0</v>
      </c>
    </row>
    <row r="214" spans="1:19" customHeight="1" ht="13.5">
      <c r="A214" s="20" t="str">
        <f>'COURSE WORK'!A215</f>
        <v>0</v>
      </c>
      <c r="B214" s="20" t="str">
        <f>'COURSE WORK'!B215</f>
        <v>0</v>
      </c>
      <c r="C214" s="14"/>
      <c r="D214" s="31"/>
      <c r="G214" s="15"/>
      <c r="J214" s="16" t="str">
        <f>10.6%*C214</f>
        <v>0</v>
      </c>
      <c r="K214" s="16" t="str">
        <f>24.4%*D214</f>
        <v>0</v>
      </c>
      <c r="L214" s="17" t="str">
        <f>20%*E214</f>
        <v>0</v>
      </c>
      <c r="M214" s="16" t="str">
        <f>34.4%*F214</f>
        <v>0</v>
      </c>
      <c r="N214" s="16" t="str">
        <f>5%*G214</f>
        <v>0</v>
      </c>
      <c r="O214" s="16" t="str">
        <f>SUM(J214:N214)</f>
        <v>0</v>
      </c>
      <c r="P214" s="18" t="str">
        <f>((H214+I214)%)*O214</f>
        <v>0</v>
      </c>
      <c r="Q214" s="16" t="str">
        <f>SUM(O214:P214)</f>
        <v>0</v>
      </c>
      <c r="R214" s="16" t="str">
        <f>ROUNDUP(Q214,0)</f>
        <v>0</v>
      </c>
      <c r="S214" s="17" t="str">
        <f>LOOKUP(R214,{0,1,49,51,54,57,60,64,68,72,76,80,85,90,"i","w"},{"N","F","D-","D","D+","C-","C","C+","B-","B","B+","A-","A","A+","IC","W"})</f>
        <v>0</v>
      </c>
    </row>
    <row r="215" spans="1:19" customHeight="1" ht="13.5">
      <c r="A215" s="20" t="str">
        <f>'COURSE WORK'!A216</f>
        <v>0</v>
      </c>
      <c r="B215" s="20" t="str">
        <f>'COURSE WORK'!B216</f>
        <v>0</v>
      </c>
      <c r="C215" s="14"/>
      <c r="D215" s="31"/>
      <c r="G215" s="15"/>
      <c r="J215" s="16" t="str">
        <f>10.6%*C215</f>
        <v>0</v>
      </c>
      <c r="K215" s="16" t="str">
        <f>24.4%*D215</f>
        <v>0</v>
      </c>
      <c r="L215" s="17" t="str">
        <f>20%*E215</f>
        <v>0</v>
      </c>
      <c r="M215" s="16" t="str">
        <f>34.4%*F215</f>
        <v>0</v>
      </c>
      <c r="N215" s="16" t="str">
        <f>5%*G215</f>
        <v>0</v>
      </c>
      <c r="O215" s="16" t="str">
        <f>SUM(J215:N215)</f>
        <v>0</v>
      </c>
      <c r="P215" s="18" t="str">
        <f>((H215+I215)%)*O215</f>
        <v>0</v>
      </c>
      <c r="Q215" s="16" t="str">
        <f>SUM(O215:P215)</f>
        <v>0</v>
      </c>
      <c r="R215" s="16" t="str">
        <f>ROUNDUP(Q215,0)</f>
        <v>0</v>
      </c>
      <c r="S215" s="17" t="str">
        <f>LOOKUP(R215,{0,1,49,51,54,57,60,64,68,72,76,80,85,90,"i","w"},{"N","F","D-","D","D+","C-","C","C+","B-","B","B+","A-","A","A+","IC","W"})</f>
        <v>0</v>
      </c>
    </row>
    <row r="216" spans="1:19" customHeight="1" ht="13.5">
      <c r="A216" s="20" t="str">
        <f>'COURSE WORK'!A217</f>
        <v>0</v>
      </c>
      <c r="B216" s="20" t="str">
        <f>'COURSE WORK'!B217</f>
        <v>0</v>
      </c>
      <c r="C216" s="14"/>
      <c r="D216" s="31"/>
      <c r="G216" s="15"/>
      <c r="J216" s="16" t="str">
        <f>10.6%*C216</f>
        <v>0</v>
      </c>
      <c r="K216" s="16" t="str">
        <f>24.4%*D216</f>
        <v>0</v>
      </c>
      <c r="L216" s="17" t="str">
        <f>20%*E216</f>
        <v>0</v>
      </c>
      <c r="M216" s="16" t="str">
        <f>34.4%*F216</f>
        <v>0</v>
      </c>
      <c r="N216" s="16" t="str">
        <f>5%*G216</f>
        <v>0</v>
      </c>
      <c r="O216" s="16" t="str">
        <f>SUM(J216:N216)</f>
        <v>0</v>
      </c>
      <c r="P216" s="18" t="str">
        <f>((H216+I216)%)*O216</f>
        <v>0</v>
      </c>
      <c r="Q216" s="16" t="str">
        <f>SUM(O216:P216)</f>
        <v>0</v>
      </c>
      <c r="R216" s="16" t="str">
        <f>ROUNDUP(Q216,0)</f>
        <v>0</v>
      </c>
      <c r="S216" s="17" t="str">
        <f>LOOKUP(R216,{0,1,49,51,54,57,60,64,68,72,76,80,85,90,"i","w"},{"N","F","D-","D","D+","C-","C","C+","B-","B","B+","A-","A","A+","IC","W"})</f>
        <v>0</v>
      </c>
    </row>
    <row r="217" spans="1:19" customHeight="1" ht="13.5">
      <c r="A217" s="20" t="str">
        <f>'COURSE WORK'!A218</f>
        <v>0</v>
      </c>
      <c r="B217" s="20" t="str">
        <f>'COURSE WORK'!B218</f>
        <v>0</v>
      </c>
      <c r="C217" s="14"/>
      <c r="D217" s="31"/>
      <c r="G217" s="15"/>
      <c r="J217" s="16" t="str">
        <f>10.6%*C217</f>
        <v>0</v>
      </c>
      <c r="K217" s="16" t="str">
        <f>24.4%*D217</f>
        <v>0</v>
      </c>
      <c r="L217" s="17" t="str">
        <f>20%*E217</f>
        <v>0</v>
      </c>
      <c r="M217" s="16" t="str">
        <f>34.4%*F217</f>
        <v>0</v>
      </c>
      <c r="N217" s="16" t="str">
        <f>5%*G217</f>
        <v>0</v>
      </c>
      <c r="O217" s="16" t="str">
        <f>SUM(J217:N217)</f>
        <v>0</v>
      </c>
      <c r="P217" s="18" t="str">
        <f>((H217+I217)%)*O217</f>
        <v>0</v>
      </c>
      <c r="Q217" s="16" t="str">
        <f>SUM(O217:P217)</f>
        <v>0</v>
      </c>
      <c r="R217" s="16" t="str">
        <f>ROUNDUP(Q217,0)</f>
        <v>0</v>
      </c>
      <c r="S217" s="17" t="str">
        <f>LOOKUP(R217,{0,1,49,51,54,57,60,64,68,72,76,80,85,90,"i","w"},{"N","F","D-","D","D+","C-","C","C+","B-","B","B+","A-","A","A+","IC","W"})</f>
        <v>0</v>
      </c>
    </row>
    <row r="218" spans="1:19" customHeight="1" ht="13.5">
      <c r="A218" s="20" t="str">
        <f>'COURSE WORK'!A219</f>
        <v>0</v>
      </c>
      <c r="B218" s="20" t="str">
        <f>'COURSE WORK'!B219</f>
        <v>0</v>
      </c>
      <c r="C218" s="14"/>
      <c r="D218" s="31"/>
      <c r="G218" s="15"/>
      <c r="J218" s="16" t="str">
        <f>10.6%*C218</f>
        <v>0</v>
      </c>
      <c r="K218" s="16" t="str">
        <f>24.4%*D218</f>
        <v>0</v>
      </c>
      <c r="L218" s="17" t="str">
        <f>20%*E218</f>
        <v>0</v>
      </c>
      <c r="M218" s="16" t="str">
        <f>34.4%*F218</f>
        <v>0</v>
      </c>
      <c r="N218" s="16" t="str">
        <f>5%*G218</f>
        <v>0</v>
      </c>
      <c r="O218" s="16" t="str">
        <f>SUM(J218:N218)</f>
        <v>0</v>
      </c>
      <c r="P218" s="18" t="str">
        <f>((H218+I218)%)*O218</f>
        <v>0</v>
      </c>
      <c r="Q218" s="16" t="str">
        <f>SUM(O218:P218)</f>
        <v>0</v>
      </c>
      <c r="R218" s="16" t="str">
        <f>ROUNDUP(Q218,0)</f>
        <v>0</v>
      </c>
      <c r="S218" s="17" t="str">
        <f>LOOKUP(R218,{0,1,49,51,54,57,60,64,68,72,76,80,85,90,"i","w"},{"N","F","D-","D","D+","C-","C","C+","B-","B","B+","A-","A","A+","IC","W"})</f>
        <v>0</v>
      </c>
    </row>
    <row r="219" spans="1:19" customHeight="1" ht="13.5">
      <c r="A219" s="20" t="str">
        <f>'COURSE WORK'!A220</f>
        <v>0</v>
      </c>
      <c r="B219" s="20" t="str">
        <f>'COURSE WORK'!B220</f>
        <v>0</v>
      </c>
      <c r="C219" s="14"/>
      <c r="D219" s="31"/>
      <c r="G219" s="15"/>
      <c r="J219" s="16" t="str">
        <f>10.6%*C219</f>
        <v>0</v>
      </c>
      <c r="K219" s="16" t="str">
        <f>24.4%*D219</f>
        <v>0</v>
      </c>
      <c r="L219" s="17" t="str">
        <f>20%*E219</f>
        <v>0</v>
      </c>
      <c r="M219" s="16" t="str">
        <f>34.4%*F219</f>
        <v>0</v>
      </c>
      <c r="N219" s="16" t="str">
        <f>5%*G219</f>
        <v>0</v>
      </c>
      <c r="O219" s="16" t="str">
        <f>SUM(J219:N219)</f>
        <v>0</v>
      </c>
      <c r="P219" s="18" t="str">
        <f>((H219+I219)%)*O219</f>
        <v>0</v>
      </c>
      <c r="Q219" s="16" t="str">
        <f>SUM(O219:P219)</f>
        <v>0</v>
      </c>
      <c r="R219" s="16" t="str">
        <f>ROUNDUP(Q219,0)</f>
        <v>0</v>
      </c>
      <c r="S219" s="17" t="str">
        <f>LOOKUP(R219,{0,1,49,51,54,57,60,64,68,72,76,80,85,90,"i","w"},{"N","F","D-","D","D+","C-","C","C+","B-","B","B+","A-","A","A+","IC","W"})</f>
        <v>0</v>
      </c>
    </row>
    <row r="220" spans="1:19" customHeight="1" ht="13.5">
      <c r="A220" s="20" t="str">
        <f>'COURSE WORK'!A221</f>
        <v>0</v>
      </c>
      <c r="B220" s="20" t="str">
        <f>'COURSE WORK'!B221</f>
        <v>0</v>
      </c>
      <c r="C220" s="14"/>
      <c r="D220" s="31"/>
      <c r="G220" s="15"/>
      <c r="J220" s="16" t="str">
        <f>10.6%*C220</f>
        <v>0</v>
      </c>
      <c r="K220" s="16" t="str">
        <f>24.4%*D220</f>
        <v>0</v>
      </c>
      <c r="L220" s="17" t="str">
        <f>20%*E220</f>
        <v>0</v>
      </c>
      <c r="M220" s="16" t="str">
        <f>34.4%*F220</f>
        <v>0</v>
      </c>
      <c r="N220" s="16" t="str">
        <f>5%*G220</f>
        <v>0</v>
      </c>
      <c r="O220" s="16" t="str">
        <f>SUM(J220:N220)</f>
        <v>0</v>
      </c>
      <c r="P220" s="18" t="str">
        <f>((H220+I220)%)*O220</f>
        <v>0</v>
      </c>
      <c r="Q220" s="16" t="str">
        <f>SUM(O220:P220)</f>
        <v>0</v>
      </c>
      <c r="R220" s="16" t="str">
        <f>ROUNDUP(Q220,0)</f>
        <v>0</v>
      </c>
      <c r="S220" s="17" t="str">
        <f>LOOKUP(R220,{0,1,49,51,54,57,60,64,68,72,76,80,85,90,"i","w"},{"N","F","D-","D","D+","C-","C","C+","B-","B","B+","A-","A","A+","IC","W"})</f>
        <v>0</v>
      </c>
    </row>
    <row r="221" spans="1:19" customHeight="1" ht="13.5">
      <c r="A221" s="20" t="str">
        <f>'COURSE WORK'!A222</f>
        <v>0</v>
      </c>
      <c r="B221" s="20" t="str">
        <f>'COURSE WORK'!B222</f>
        <v>0</v>
      </c>
      <c r="C221" s="14"/>
      <c r="D221" s="31"/>
      <c r="G221" s="15"/>
      <c r="J221" s="16" t="str">
        <f>10.6%*C221</f>
        <v>0</v>
      </c>
      <c r="K221" s="16" t="str">
        <f>24.4%*D221</f>
        <v>0</v>
      </c>
      <c r="L221" s="17" t="str">
        <f>20%*E221</f>
        <v>0</v>
      </c>
      <c r="M221" s="16" t="str">
        <f>34.4%*F221</f>
        <v>0</v>
      </c>
      <c r="N221" s="16" t="str">
        <f>5%*G221</f>
        <v>0</v>
      </c>
      <c r="O221" s="16" t="str">
        <f>SUM(J221:N221)</f>
        <v>0</v>
      </c>
      <c r="P221" s="18" t="str">
        <f>((H221+I221)%)*O221</f>
        <v>0</v>
      </c>
      <c r="Q221" s="16" t="str">
        <f>SUM(O221:P221)</f>
        <v>0</v>
      </c>
      <c r="R221" s="16" t="str">
        <f>ROUNDUP(Q221,0)</f>
        <v>0</v>
      </c>
      <c r="S221" s="17" t="str">
        <f>LOOKUP(R221,{0,1,49,51,54,57,60,64,68,72,76,80,85,90,"i","w"},{"N","F","D-","D","D+","C-","C","C+","B-","B","B+","A-","A","A+","IC","W"})</f>
        <v>0</v>
      </c>
    </row>
    <row r="222" spans="1:19" customHeight="1" ht="13.5">
      <c r="A222" s="20" t="str">
        <f>'COURSE WORK'!A223</f>
        <v>0</v>
      </c>
      <c r="B222" s="20" t="str">
        <f>'COURSE WORK'!B223</f>
        <v>0</v>
      </c>
      <c r="C222" s="14"/>
      <c r="D222" s="31"/>
      <c r="G222" s="15"/>
      <c r="J222" s="16" t="str">
        <f>10.6%*C222</f>
        <v>0</v>
      </c>
      <c r="K222" s="16" t="str">
        <f>24.4%*D222</f>
        <v>0</v>
      </c>
      <c r="L222" s="17" t="str">
        <f>20%*E222</f>
        <v>0</v>
      </c>
      <c r="M222" s="16" t="str">
        <f>34.4%*F222</f>
        <v>0</v>
      </c>
      <c r="N222" s="16" t="str">
        <f>5%*G222</f>
        <v>0</v>
      </c>
      <c r="O222" s="16" t="str">
        <f>SUM(J222:N222)</f>
        <v>0</v>
      </c>
      <c r="P222" s="18" t="str">
        <f>((H222+I222)%)*O222</f>
        <v>0</v>
      </c>
      <c r="Q222" s="16" t="str">
        <f>SUM(O222:P222)</f>
        <v>0</v>
      </c>
      <c r="R222" s="16" t="str">
        <f>ROUNDUP(Q222,0)</f>
        <v>0</v>
      </c>
      <c r="S222" s="17" t="str">
        <f>LOOKUP(R222,{0,1,49,51,54,57,60,64,68,72,76,80,85,90,"i","w"},{"N","F","D-","D","D+","C-","C","C+","B-","B","B+","A-","A","A+","IC","W"})</f>
        <v>0</v>
      </c>
    </row>
    <row r="223" spans="1:19" customHeight="1" ht="13.5">
      <c r="A223" s="20" t="str">
        <f>'COURSE WORK'!A224</f>
        <v>0</v>
      </c>
      <c r="B223" s="20" t="str">
        <f>'COURSE WORK'!B224</f>
        <v>0</v>
      </c>
      <c r="C223" s="14"/>
      <c r="D223" s="31"/>
      <c r="G223" s="15"/>
      <c r="J223" s="16" t="str">
        <f>10.6%*C223</f>
        <v>0</v>
      </c>
      <c r="K223" s="16" t="str">
        <f>24.4%*D223</f>
        <v>0</v>
      </c>
      <c r="L223" s="17" t="str">
        <f>20%*E223</f>
        <v>0</v>
      </c>
      <c r="M223" s="16" t="str">
        <f>34.4%*F223</f>
        <v>0</v>
      </c>
      <c r="N223" s="16" t="str">
        <f>5%*G223</f>
        <v>0</v>
      </c>
      <c r="O223" s="16" t="str">
        <f>SUM(J223:N223)</f>
        <v>0</v>
      </c>
      <c r="P223" s="18" t="str">
        <f>((H223+I223)%)*O223</f>
        <v>0</v>
      </c>
      <c r="Q223" s="16" t="str">
        <f>SUM(O223:P223)</f>
        <v>0</v>
      </c>
      <c r="R223" s="16" t="str">
        <f>ROUNDUP(Q223,0)</f>
        <v>0</v>
      </c>
      <c r="S223" s="17" t="str">
        <f>LOOKUP(R223,{0,1,49,51,54,57,60,64,68,72,76,80,85,90,"i","w"},{"N","F","D-","D","D+","C-","C","C+","B-","B","B+","A-","A","A+","IC","W"})</f>
        <v>0</v>
      </c>
    </row>
    <row r="224" spans="1:19" customHeight="1" ht="13.5">
      <c r="A224" s="20" t="str">
        <f>'COURSE WORK'!A225</f>
        <v>0</v>
      </c>
      <c r="B224" s="20" t="str">
        <f>'COURSE WORK'!B225</f>
        <v>0</v>
      </c>
      <c r="C224" s="14"/>
      <c r="D224" s="31"/>
      <c r="G224" s="15"/>
      <c r="J224" s="16" t="str">
        <f>10.6%*C224</f>
        <v>0</v>
      </c>
      <c r="K224" s="16" t="str">
        <f>24.4%*D224</f>
        <v>0</v>
      </c>
      <c r="L224" s="17" t="str">
        <f>20%*E224</f>
        <v>0</v>
      </c>
      <c r="M224" s="16" t="str">
        <f>34.4%*F224</f>
        <v>0</v>
      </c>
      <c r="N224" s="16" t="str">
        <f>5%*G224</f>
        <v>0</v>
      </c>
      <c r="O224" s="16" t="str">
        <f>SUM(J224:N224)</f>
        <v>0</v>
      </c>
      <c r="P224" s="18" t="str">
        <f>((H224+I224)%)*O224</f>
        <v>0</v>
      </c>
      <c r="Q224" s="16" t="str">
        <f>SUM(O224:P224)</f>
        <v>0</v>
      </c>
      <c r="R224" s="16" t="str">
        <f>ROUNDUP(Q224,0)</f>
        <v>0</v>
      </c>
      <c r="S224" s="17" t="str">
        <f>LOOKUP(R224,{0,1,49,51,54,57,60,64,68,72,76,80,85,90,"i","w"},{"N","F","D-","D","D+","C-","C","C+","B-","B","B+","A-","A","A+","IC","W"})</f>
        <v>0</v>
      </c>
    </row>
    <row r="225" spans="1:19" customHeight="1" ht="13.5">
      <c r="A225" s="20" t="str">
        <f>'COURSE WORK'!A226</f>
        <v>0</v>
      </c>
      <c r="B225" s="20" t="str">
        <f>'COURSE WORK'!B226</f>
        <v>0</v>
      </c>
      <c r="C225" s="14"/>
      <c r="D225" s="31"/>
      <c r="G225" s="15"/>
      <c r="J225" s="16" t="str">
        <f>10.6%*C225</f>
        <v>0</v>
      </c>
      <c r="K225" s="16" t="str">
        <f>24.4%*D225</f>
        <v>0</v>
      </c>
      <c r="L225" s="17" t="str">
        <f>20%*E225</f>
        <v>0</v>
      </c>
      <c r="M225" s="16" t="str">
        <f>34.4%*F225</f>
        <v>0</v>
      </c>
      <c r="N225" s="16" t="str">
        <f>5%*G225</f>
        <v>0</v>
      </c>
      <c r="O225" s="16" t="str">
        <f>SUM(J225:N225)</f>
        <v>0</v>
      </c>
      <c r="P225" s="18" t="str">
        <f>((H225+I225)%)*O225</f>
        <v>0</v>
      </c>
      <c r="Q225" s="16" t="str">
        <f>SUM(O225:P225)</f>
        <v>0</v>
      </c>
      <c r="R225" s="16" t="str">
        <f>ROUNDUP(Q225,0)</f>
        <v>0</v>
      </c>
      <c r="S225" s="17" t="str">
        <f>LOOKUP(R225,{0,1,49,51,54,57,60,64,68,72,76,80,85,90,"i","w"},{"N","F","D-","D","D+","C-","C","C+","B-","B","B+","A-","A","A+","IC","W"})</f>
        <v>0</v>
      </c>
    </row>
    <row r="226" spans="1:19" customHeight="1" ht="13.5">
      <c r="A226" s="20" t="str">
        <f>'COURSE WORK'!A227</f>
        <v>0</v>
      </c>
      <c r="B226" s="20" t="str">
        <f>'COURSE WORK'!B227</f>
        <v>0</v>
      </c>
      <c r="C226" s="14"/>
      <c r="D226" s="31"/>
      <c r="G226" s="15"/>
      <c r="J226" s="16" t="str">
        <f>10.6%*C226</f>
        <v>0</v>
      </c>
      <c r="K226" s="16" t="str">
        <f>24.4%*D226</f>
        <v>0</v>
      </c>
      <c r="L226" s="17" t="str">
        <f>20%*E226</f>
        <v>0</v>
      </c>
      <c r="M226" s="16" t="str">
        <f>34.4%*F226</f>
        <v>0</v>
      </c>
      <c r="N226" s="16" t="str">
        <f>5%*G226</f>
        <v>0</v>
      </c>
      <c r="O226" s="16" t="str">
        <f>SUM(J226:N226)</f>
        <v>0</v>
      </c>
      <c r="P226" s="18" t="str">
        <f>((H226+I226)%)*O226</f>
        <v>0</v>
      </c>
      <c r="Q226" s="16" t="str">
        <f>SUM(O226:P226)</f>
        <v>0</v>
      </c>
      <c r="R226" s="16" t="str">
        <f>ROUNDUP(Q226,0)</f>
        <v>0</v>
      </c>
      <c r="S226" s="17" t="str">
        <f>LOOKUP(R226,{0,1,49,51,54,57,60,64,68,72,76,80,85,90,"i","w"},{"N","F","D-","D","D+","C-","C","C+","B-","B","B+","A-","A","A+","IC","W"})</f>
        <v>0</v>
      </c>
    </row>
    <row r="227" spans="1:19" customHeight="1" ht="13.5">
      <c r="A227" s="20" t="str">
        <f>'COURSE WORK'!A228</f>
        <v>0</v>
      </c>
      <c r="B227" s="20" t="str">
        <f>'COURSE WORK'!B228</f>
        <v>0</v>
      </c>
      <c r="C227" s="14"/>
      <c r="D227" s="31"/>
      <c r="G227" s="15"/>
      <c r="J227" s="16" t="str">
        <f>10.6%*C227</f>
        <v>0</v>
      </c>
      <c r="K227" s="16" t="str">
        <f>24.4%*D227</f>
        <v>0</v>
      </c>
      <c r="L227" s="17" t="str">
        <f>20%*E227</f>
        <v>0</v>
      </c>
      <c r="M227" s="16" t="str">
        <f>34.4%*F227</f>
        <v>0</v>
      </c>
      <c r="N227" s="16" t="str">
        <f>5%*G227</f>
        <v>0</v>
      </c>
      <c r="O227" s="16" t="str">
        <f>SUM(J227:N227)</f>
        <v>0</v>
      </c>
      <c r="P227" s="18" t="str">
        <f>((H227+I227)%)*O227</f>
        <v>0</v>
      </c>
      <c r="Q227" s="16" t="str">
        <f>SUM(O227:P227)</f>
        <v>0</v>
      </c>
      <c r="R227" s="16" t="str">
        <f>ROUNDUP(Q227,0)</f>
        <v>0</v>
      </c>
      <c r="S227" s="17" t="str">
        <f>LOOKUP(R227,{0,1,49,51,54,57,60,64,68,72,76,80,85,90,"i","w"},{"N","F","D-","D","D+","C-","C","C+","B-","B","B+","A-","A","A+","IC","W"})</f>
        <v>0</v>
      </c>
    </row>
    <row r="228" spans="1:19" customHeight="1" ht="13.5">
      <c r="A228" s="20" t="str">
        <f>'COURSE WORK'!A229</f>
        <v>0</v>
      </c>
      <c r="B228" s="20" t="str">
        <f>'COURSE WORK'!B229</f>
        <v>0</v>
      </c>
      <c r="C228" s="14"/>
      <c r="D228" s="31"/>
      <c r="G228" s="15"/>
      <c r="J228" s="16" t="str">
        <f>10.6%*C228</f>
        <v>0</v>
      </c>
      <c r="K228" s="16" t="str">
        <f>24.4%*D228</f>
        <v>0</v>
      </c>
      <c r="L228" s="17" t="str">
        <f>20%*E228</f>
        <v>0</v>
      </c>
      <c r="M228" s="16" t="str">
        <f>34.4%*F228</f>
        <v>0</v>
      </c>
      <c r="N228" s="16" t="str">
        <f>5%*G228</f>
        <v>0</v>
      </c>
      <c r="O228" s="16" t="str">
        <f>SUM(J228:N228)</f>
        <v>0</v>
      </c>
      <c r="P228" s="18" t="str">
        <f>((H228+I228)%)*O228</f>
        <v>0</v>
      </c>
      <c r="Q228" s="16" t="str">
        <f>SUM(O228:P228)</f>
        <v>0</v>
      </c>
      <c r="R228" s="16" t="str">
        <f>ROUNDUP(Q228,0)</f>
        <v>0</v>
      </c>
      <c r="S228" s="17" t="str">
        <f>LOOKUP(R228,{0,1,49,51,54,57,60,64,68,72,76,80,85,90,"i","w"},{"N","F","D-","D","D+","C-","C","C+","B-","B","B+","A-","A","A+","IC","W"})</f>
        <v>0</v>
      </c>
    </row>
    <row r="229" spans="1:19" customHeight="1" ht="13.5">
      <c r="A229" s="20" t="str">
        <f>'COURSE WORK'!A230</f>
        <v>0</v>
      </c>
      <c r="B229" s="20" t="str">
        <f>'COURSE WORK'!B230</f>
        <v>0</v>
      </c>
      <c r="C229" s="14"/>
      <c r="D229" s="31"/>
      <c r="G229" s="15"/>
      <c r="J229" s="16" t="str">
        <f>10.6%*C229</f>
        <v>0</v>
      </c>
      <c r="K229" s="16" t="str">
        <f>24.4%*D229</f>
        <v>0</v>
      </c>
      <c r="L229" s="17" t="str">
        <f>20%*E229</f>
        <v>0</v>
      </c>
      <c r="M229" s="16" t="str">
        <f>34.4%*F229</f>
        <v>0</v>
      </c>
      <c r="N229" s="16" t="str">
        <f>5%*G229</f>
        <v>0</v>
      </c>
      <c r="O229" s="16" t="str">
        <f>SUM(J229:N229)</f>
        <v>0</v>
      </c>
      <c r="P229" s="18" t="str">
        <f>((H229+I229)%)*O229</f>
        <v>0</v>
      </c>
      <c r="Q229" s="16" t="str">
        <f>SUM(O229:P229)</f>
        <v>0</v>
      </c>
      <c r="R229" s="16" t="str">
        <f>ROUNDUP(Q229,0)</f>
        <v>0</v>
      </c>
      <c r="S229" s="17" t="str">
        <f>LOOKUP(R229,{0,1,49,51,54,57,60,64,68,72,76,80,85,90,"i","w"},{"N","F","D-","D","D+","C-","C","C+","B-","B","B+","A-","A","A+","IC","W"})</f>
        <v>0</v>
      </c>
    </row>
    <row r="230" spans="1:19" customHeight="1" ht="13.5">
      <c r="A230" s="20" t="str">
        <f>'COURSE WORK'!A231</f>
        <v>0</v>
      </c>
      <c r="B230" s="20" t="str">
        <f>'COURSE WORK'!B231</f>
        <v>0</v>
      </c>
      <c r="C230" s="14"/>
      <c r="D230" s="31"/>
      <c r="G230" s="15"/>
      <c r="J230" s="16" t="str">
        <f>10.6%*C230</f>
        <v>0</v>
      </c>
      <c r="K230" s="16" t="str">
        <f>24.4%*D230</f>
        <v>0</v>
      </c>
      <c r="L230" s="17" t="str">
        <f>20%*E230</f>
        <v>0</v>
      </c>
      <c r="M230" s="16" t="str">
        <f>34.4%*F230</f>
        <v>0</v>
      </c>
      <c r="N230" s="16" t="str">
        <f>5%*G230</f>
        <v>0</v>
      </c>
      <c r="O230" s="16" t="str">
        <f>SUM(J230:N230)</f>
        <v>0</v>
      </c>
      <c r="P230" s="18" t="str">
        <f>((H230+I230)%)*O230</f>
        <v>0</v>
      </c>
      <c r="Q230" s="16" t="str">
        <f>SUM(O230:P230)</f>
        <v>0</v>
      </c>
      <c r="R230" s="16" t="str">
        <f>ROUNDUP(Q230,0)</f>
        <v>0</v>
      </c>
      <c r="S230" s="17" t="str">
        <f>LOOKUP(R230,{0,1,49,51,54,57,60,64,68,72,76,80,85,90,"i","w"},{"N","F","D-","D","D+","C-","C","C+","B-","B","B+","A-","A","A+","IC","W"})</f>
        <v>0</v>
      </c>
    </row>
    <row r="231" spans="1:19" customHeight="1" ht="13.5">
      <c r="A231" s="20" t="str">
        <f>'COURSE WORK'!A232</f>
        <v>0</v>
      </c>
      <c r="B231" s="20" t="str">
        <f>'COURSE WORK'!B232</f>
        <v>0</v>
      </c>
      <c r="C231" s="14"/>
      <c r="D231" s="31"/>
      <c r="G231" s="15"/>
      <c r="J231" s="16" t="str">
        <f>10.6%*C231</f>
        <v>0</v>
      </c>
      <c r="K231" s="16" t="str">
        <f>24.4%*D231</f>
        <v>0</v>
      </c>
      <c r="L231" s="17" t="str">
        <f>20%*E231</f>
        <v>0</v>
      </c>
      <c r="M231" s="16" t="str">
        <f>34.4%*F231</f>
        <v>0</v>
      </c>
      <c r="N231" s="16" t="str">
        <f>5%*G231</f>
        <v>0</v>
      </c>
      <c r="O231" s="16" t="str">
        <f>SUM(J231:N231)</f>
        <v>0</v>
      </c>
      <c r="P231" s="18" t="str">
        <f>((H231+I231)%)*O231</f>
        <v>0</v>
      </c>
      <c r="Q231" s="16" t="str">
        <f>SUM(O231:P231)</f>
        <v>0</v>
      </c>
      <c r="R231" s="16" t="str">
        <f>ROUNDUP(Q231,0)</f>
        <v>0</v>
      </c>
      <c r="S231" s="17" t="str">
        <f>LOOKUP(R231,{0,1,49,51,54,57,60,64,68,72,76,80,85,90,"i","w"},{"N","F","D-","D","D+","C-","C","C+","B-","B","B+","A-","A","A+","IC","W"})</f>
        <v>0</v>
      </c>
    </row>
    <row r="232" spans="1:19" customHeight="1" ht="13.5">
      <c r="A232" s="20" t="str">
        <f>'COURSE WORK'!A233</f>
        <v>0</v>
      </c>
      <c r="B232" s="20" t="str">
        <f>'COURSE WORK'!B233</f>
        <v>0</v>
      </c>
      <c r="C232" s="14"/>
      <c r="D232" s="31"/>
      <c r="G232" s="15"/>
      <c r="J232" s="16" t="str">
        <f>10.6%*C232</f>
        <v>0</v>
      </c>
      <c r="K232" s="16" t="str">
        <f>24.4%*D232</f>
        <v>0</v>
      </c>
      <c r="L232" s="17" t="str">
        <f>20%*E232</f>
        <v>0</v>
      </c>
      <c r="M232" s="16" t="str">
        <f>34.4%*F232</f>
        <v>0</v>
      </c>
      <c r="N232" s="16" t="str">
        <f>5%*G232</f>
        <v>0</v>
      </c>
      <c r="O232" s="16" t="str">
        <f>SUM(J232:N232)</f>
        <v>0</v>
      </c>
      <c r="P232" s="18" t="str">
        <f>((H232+I232)%)*O232</f>
        <v>0</v>
      </c>
      <c r="Q232" s="16" t="str">
        <f>SUM(O232:P232)</f>
        <v>0</v>
      </c>
      <c r="R232" s="16" t="str">
        <f>ROUNDUP(Q232,0)</f>
        <v>0</v>
      </c>
      <c r="S232" s="17" t="str">
        <f>LOOKUP(R232,{0,1,49,51,54,57,60,64,68,72,76,80,85,90,"i","w"},{"N","F","D-","D","D+","C-","C","C+","B-","B","B+","A-","A","A+","IC","W"})</f>
        <v>0</v>
      </c>
    </row>
    <row r="233" spans="1:19" customHeight="1" ht="13.5">
      <c r="A233" s="20" t="str">
        <f>'COURSE WORK'!A234</f>
        <v>0</v>
      </c>
      <c r="B233" s="20" t="str">
        <f>'COURSE WORK'!B234</f>
        <v>0</v>
      </c>
      <c r="C233" s="14"/>
      <c r="D233" s="31"/>
      <c r="G233" s="15"/>
      <c r="J233" s="16" t="str">
        <f>10.6%*C233</f>
        <v>0</v>
      </c>
      <c r="K233" s="16" t="str">
        <f>24.4%*D233</f>
        <v>0</v>
      </c>
      <c r="L233" s="17" t="str">
        <f>20%*E233</f>
        <v>0</v>
      </c>
      <c r="M233" s="16" t="str">
        <f>34.4%*F233</f>
        <v>0</v>
      </c>
      <c r="N233" s="16" t="str">
        <f>5%*G233</f>
        <v>0</v>
      </c>
      <c r="O233" s="16" t="str">
        <f>SUM(J233:N233)</f>
        <v>0</v>
      </c>
      <c r="P233" s="18" t="str">
        <f>((H233+I233)%)*O233</f>
        <v>0</v>
      </c>
      <c r="Q233" s="16" t="str">
        <f>SUM(O233:P233)</f>
        <v>0</v>
      </c>
      <c r="R233" s="16" t="str">
        <f>ROUNDUP(Q233,0)</f>
        <v>0</v>
      </c>
      <c r="S233" s="17" t="str">
        <f>LOOKUP(R233,{0,1,49,51,54,57,60,64,68,72,76,80,85,90,"i","w"},{"N","F","D-","D","D+","C-","C","C+","B-","B","B+","A-","A","A+","IC","W"})</f>
        <v>0</v>
      </c>
    </row>
    <row r="234" spans="1:19" customHeight="1" ht="13.5">
      <c r="A234" s="20" t="str">
        <f>'COURSE WORK'!A235</f>
        <v>0</v>
      </c>
      <c r="B234" s="20" t="str">
        <f>'COURSE WORK'!B235</f>
        <v>0</v>
      </c>
      <c r="C234" s="14"/>
      <c r="D234" s="31"/>
      <c r="G234" s="15"/>
      <c r="J234" s="16" t="str">
        <f>10.6%*C234</f>
        <v>0</v>
      </c>
      <c r="K234" s="16" t="str">
        <f>24.4%*D234</f>
        <v>0</v>
      </c>
      <c r="L234" s="17" t="str">
        <f>20%*E234</f>
        <v>0</v>
      </c>
      <c r="M234" s="16" t="str">
        <f>34.4%*F234</f>
        <v>0</v>
      </c>
      <c r="N234" s="16" t="str">
        <f>5%*G234</f>
        <v>0</v>
      </c>
      <c r="O234" s="16" t="str">
        <f>SUM(J234:N234)</f>
        <v>0</v>
      </c>
      <c r="P234" s="18" t="str">
        <f>((H234+I234)%)*O234</f>
        <v>0</v>
      </c>
      <c r="Q234" s="16" t="str">
        <f>SUM(O234:P234)</f>
        <v>0</v>
      </c>
      <c r="R234" s="16" t="str">
        <f>ROUNDUP(Q234,0)</f>
        <v>0</v>
      </c>
      <c r="S234" s="17" t="str">
        <f>LOOKUP(R234,{0,1,49,51,54,57,60,64,68,72,76,80,85,90,"i","w"},{"N","F","D-","D","D+","C-","C","C+","B-","B","B+","A-","A","A+","IC","W"})</f>
        <v>0</v>
      </c>
    </row>
    <row r="235" spans="1:19" customHeight="1" ht="13.5">
      <c r="A235" s="20" t="str">
        <f>'COURSE WORK'!A236</f>
        <v>0</v>
      </c>
      <c r="B235" s="20" t="str">
        <f>'COURSE WORK'!B236</f>
        <v>0</v>
      </c>
      <c r="C235" s="14"/>
      <c r="D235" s="31"/>
      <c r="G235" s="15"/>
      <c r="J235" s="16" t="str">
        <f>10.6%*C235</f>
        <v>0</v>
      </c>
      <c r="K235" s="16" t="str">
        <f>24.4%*D235</f>
        <v>0</v>
      </c>
      <c r="L235" s="17" t="str">
        <f>20%*E235</f>
        <v>0</v>
      </c>
      <c r="M235" s="16" t="str">
        <f>34.4%*F235</f>
        <v>0</v>
      </c>
      <c r="N235" s="16" t="str">
        <f>5%*G235</f>
        <v>0</v>
      </c>
      <c r="O235" s="16" t="str">
        <f>SUM(J235:N235)</f>
        <v>0</v>
      </c>
      <c r="P235" s="18" t="str">
        <f>((H235+I235)%)*O235</f>
        <v>0</v>
      </c>
      <c r="Q235" s="16" t="str">
        <f>SUM(O235:P235)</f>
        <v>0</v>
      </c>
      <c r="R235" s="16" t="str">
        <f>ROUNDUP(Q235,0)</f>
        <v>0</v>
      </c>
      <c r="S235" s="17" t="str">
        <f>LOOKUP(R235,{0,1,49,51,54,57,60,64,68,72,76,80,85,90,"i","w"},{"N","F","D-","D","D+","C-","C","C+","B-","B","B+","A-","A","A+","IC","W"})</f>
        <v>0</v>
      </c>
    </row>
    <row r="236" spans="1:19" customHeight="1" ht="13.5">
      <c r="A236" s="20" t="str">
        <f>'COURSE WORK'!A237</f>
        <v>0</v>
      </c>
      <c r="B236" s="20" t="str">
        <f>'COURSE WORK'!B237</f>
        <v>0</v>
      </c>
      <c r="C236" s="14"/>
      <c r="D236" s="31"/>
      <c r="G236" s="15"/>
      <c r="J236" s="16" t="str">
        <f>10.6%*C236</f>
        <v>0</v>
      </c>
      <c r="K236" s="16" t="str">
        <f>24.4%*D236</f>
        <v>0</v>
      </c>
      <c r="L236" s="17" t="str">
        <f>20%*E236</f>
        <v>0</v>
      </c>
      <c r="M236" s="16" t="str">
        <f>34.4%*F236</f>
        <v>0</v>
      </c>
      <c r="N236" s="16" t="str">
        <f>5%*G236</f>
        <v>0</v>
      </c>
      <c r="O236" s="16" t="str">
        <f>SUM(J236:N236)</f>
        <v>0</v>
      </c>
      <c r="P236" s="18" t="str">
        <f>((H236+I236)%)*O236</f>
        <v>0</v>
      </c>
      <c r="Q236" s="16" t="str">
        <f>SUM(O236:P236)</f>
        <v>0</v>
      </c>
      <c r="R236" s="16" t="str">
        <f>ROUNDUP(Q236,0)</f>
        <v>0</v>
      </c>
      <c r="S236" s="17" t="str">
        <f>LOOKUP(R236,{0,1,49,51,54,57,60,64,68,72,76,80,85,90,"i","w"},{"N","F","D-","D","D+","C-","C","C+","B-","B","B+","A-","A","A+","IC","W"})</f>
        <v>0</v>
      </c>
    </row>
    <row r="237" spans="1:19" customHeight="1" ht="13.5">
      <c r="A237" s="20" t="str">
        <f>'COURSE WORK'!A238</f>
        <v>0</v>
      </c>
      <c r="B237" s="20" t="str">
        <f>'COURSE WORK'!B238</f>
        <v>0</v>
      </c>
      <c r="C237" s="14"/>
      <c r="D237" s="31"/>
      <c r="G237" s="15"/>
      <c r="J237" s="16" t="str">
        <f>10.6%*C237</f>
        <v>0</v>
      </c>
      <c r="K237" s="16" t="str">
        <f>24.4%*D237</f>
        <v>0</v>
      </c>
      <c r="L237" s="17" t="str">
        <f>20%*E237</f>
        <v>0</v>
      </c>
      <c r="M237" s="16" t="str">
        <f>34.4%*F237</f>
        <v>0</v>
      </c>
      <c r="N237" s="16" t="str">
        <f>5%*G237</f>
        <v>0</v>
      </c>
      <c r="O237" s="16" t="str">
        <f>SUM(J237:N237)</f>
        <v>0</v>
      </c>
      <c r="P237" s="18" t="str">
        <f>((H237+I237)%)*O237</f>
        <v>0</v>
      </c>
      <c r="Q237" s="16" t="str">
        <f>SUM(O237:P237)</f>
        <v>0</v>
      </c>
      <c r="R237" s="16" t="str">
        <f>ROUNDUP(Q237,0)</f>
        <v>0</v>
      </c>
      <c r="S237" s="17" t="str">
        <f>LOOKUP(R237,{0,1,49,51,54,57,60,64,68,72,76,80,85,90,"i","w"},{"N","F","D-","D","D+","C-","C","C+","B-","B","B+","A-","A","A+","IC","W"})</f>
        <v>0</v>
      </c>
    </row>
    <row r="238" spans="1:19" customHeight="1" ht="13.5">
      <c r="A238" s="20" t="str">
        <f>'COURSE WORK'!A239</f>
        <v>0</v>
      </c>
      <c r="B238" s="20" t="str">
        <f>'COURSE WORK'!B239</f>
        <v>0</v>
      </c>
      <c r="C238" s="14"/>
      <c r="D238" s="31"/>
      <c r="G238" s="15"/>
      <c r="J238" s="16" t="str">
        <f>10.6%*C238</f>
        <v>0</v>
      </c>
      <c r="K238" s="16" t="str">
        <f>24.4%*D238</f>
        <v>0</v>
      </c>
      <c r="L238" s="17" t="str">
        <f>20%*E238</f>
        <v>0</v>
      </c>
      <c r="M238" s="16" t="str">
        <f>34.4%*F238</f>
        <v>0</v>
      </c>
      <c r="N238" s="16" t="str">
        <f>5%*G238</f>
        <v>0</v>
      </c>
      <c r="O238" s="16" t="str">
        <f>SUM(J238:N238)</f>
        <v>0</v>
      </c>
      <c r="P238" s="18" t="str">
        <f>((H238+I238)%)*O238</f>
        <v>0</v>
      </c>
      <c r="Q238" s="16" t="str">
        <f>SUM(O238:P238)</f>
        <v>0</v>
      </c>
      <c r="R238" s="16" t="str">
        <f>ROUNDUP(Q238,0)</f>
        <v>0</v>
      </c>
      <c r="S238" s="17" t="str">
        <f>LOOKUP(R238,{0,1,49,51,54,57,60,64,68,72,76,80,85,90,"i","w"},{"N","F","D-","D","D+","C-","C","C+","B-","B","B+","A-","A","A+","IC","W"})</f>
        <v>0</v>
      </c>
    </row>
    <row r="239" spans="1:19" customHeight="1" ht="13.5">
      <c r="A239" s="20" t="str">
        <f>'COURSE WORK'!A240</f>
        <v>0</v>
      </c>
      <c r="B239" s="21" t="str">
        <f>'COURSE WORK'!B240</f>
        <v>0</v>
      </c>
      <c r="C239" s="14" t="str">
        <f>'COURSE WORK'!O240</f>
        <v>0</v>
      </c>
      <c r="D239" s="31"/>
      <c r="J239" s="16" t="str">
        <f>10.6%*C239</f>
        <v>0</v>
      </c>
      <c r="K239" s="16" t="str">
        <f>24.4%*D239</f>
        <v>0</v>
      </c>
      <c r="L239" s="17" t="str">
        <f>20%*E239</f>
        <v>0</v>
      </c>
      <c r="M239" s="16" t="str">
        <f>35%*F239</f>
        <v>0</v>
      </c>
      <c r="N239" s="16" t="str">
        <f>5%*G239</f>
        <v>0</v>
      </c>
      <c r="O239" s="16" t="str">
        <f>SUM(J239:N239)</f>
        <v>0</v>
      </c>
      <c r="P239" s="18" t="str">
        <f>((H239+I239)%)*O239</f>
        <v>0</v>
      </c>
      <c r="Q239" s="16" t="str">
        <f>SUM(O239:P239)</f>
        <v>0</v>
      </c>
      <c r="R239" s="16" t="str">
        <f>ROUNDUP(Q239,0)</f>
        <v>0</v>
      </c>
      <c r="S239" s="17" t="str">
        <f>LOOKUP(R239,{0,1,49,51,54,57,60,64,68,72,76,80,85,90,"i","w"},{"N","F","D-","D","D+","C-","C","C+","B-","B","B+","A-","A","A+","IC","W"})</f>
        <v>0</v>
      </c>
    </row>
    <row r="240" spans="1:19" customHeight="1" ht="13.5">
      <c r="A240" s="20" t="str">
        <f>'COURSE WORK'!A241</f>
        <v>0</v>
      </c>
      <c r="B240" s="21" t="str">
        <f>'COURSE WORK'!B241</f>
        <v>0</v>
      </c>
      <c r="C240" s="14" t="str">
        <f>'COURSE WORK'!O241</f>
        <v>0</v>
      </c>
      <c r="D240" s="31"/>
      <c r="J240" s="16" t="str">
        <f>10.6%*C240</f>
        <v>0</v>
      </c>
      <c r="K240" s="16" t="str">
        <f>24.4%*D240</f>
        <v>0</v>
      </c>
      <c r="L240" s="17" t="str">
        <f>20%*E240</f>
        <v>0</v>
      </c>
      <c r="M240" s="16" t="str">
        <f>35%*F240</f>
        <v>0</v>
      </c>
      <c r="N240" s="16" t="str">
        <f>5%*G240</f>
        <v>0</v>
      </c>
      <c r="O240" s="16" t="str">
        <f>SUM(J240:N240)</f>
        <v>0</v>
      </c>
      <c r="P240" s="18" t="str">
        <f>((H240+I240)%)*O240</f>
        <v>0</v>
      </c>
      <c r="Q240" s="16" t="str">
        <f>SUM(O240:P240)</f>
        <v>0</v>
      </c>
      <c r="R240" s="16" t="str">
        <f>ROUNDUP(Q240,0)</f>
        <v>0</v>
      </c>
      <c r="S240" s="17" t="str">
        <f>LOOKUP(R240,{0,1,49,51,54,57,60,64,68,72,76,80,85,90,"i","w"},{"N","F","D-","D","D+","C-","C","C+","B-","B","B+","A-","A","A+","IC","W"})</f>
        <v>0</v>
      </c>
    </row>
    <row r="241" spans="1:19" customHeight="1" ht="13.5">
      <c r="A241" s="20" t="str">
        <f>'COURSE WORK'!A242</f>
        <v>0</v>
      </c>
      <c r="B241" s="21" t="str">
        <f>'COURSE WORK'!B242</f>
        <v>0</v>
      </c>
      <c r="C241" s="14" t="str">
        <f>'COURSE WORK'!O242</f>
        <v>0</v>
      </c>
      <c r="D241" s="31"/>
      <c r="J241" s="16" t="str">
        <f>10.6%*C241</f>
        <v>0</v>
      </c>
      <c r="K241" s="16" t="str">
        <f>24.4%*D241</f>
        <v>0</v>
      </c>
      <c r="L241" s="17" t="str">
        <f>20%*E241</f>
        <v>0</v>
      </c>
      <c r="M241" s="16" t="str">
        <f>35%*F241</f>
        <v>0</v>
      </c>
      <c r="N241" s="16" t="str">
        <f>5%*G241</f>
        <v>0</v>
      </c>
      <c r="O241" s="16" t="str">
        <f>SUM(J241:N241)</f>
        <v>0</v>
      </c>
      <c r="P241" s="18" t="str">
        <f>((H241+I241)%)*O241</f>
        <v>0</v>
      </c>
      <c r="Q241" s="16" t="str">
        <f>SUM(O241:P241)</f>
        <v>0</v>
      </c>
      <c r="R241" s="16" t="str">
        <f>ROUNDUP(Q241,0)</f>
        <v>0</v>
      </c>
      <c r="S241" s="17" t="str">
        <f>LOOKUP(R241,{0,1,49,51,54,57,60,64,68,72,76,80,85,90,"i","w"},{"N","F","D-","D","D+","C-","C","C+","B-","B","B+","A-","A","A+","IC","W"})</f>
        <v>0</v>
      </c>
    </row>
    <row r="242" spans="1:19" customHeight="1" ht="13.5">
      <c r="A242" s="20" t="str">
        <f>'COURSE WORK'!A243</f>
        <v>0</v>
      </c>
      <c r="B242" s="21" t="str">
        <f>'COURSE WORK'!B243</f>
        <v>0</v>
      </c>
      <c r="C242" s="14" t="str">
        <f>'COURSE WORK'!O243</f>
        <v>0</v>
      </c>
      <c r="D242" s="31"/>
      <c r="J242" s="16" t="str">
        <f>10.6%*C242</f>
        <v>0</v>
      </c>
      <c r="K242" s="16" t="str">
        <f>24.4%*D242</f>
        <v>0</v>
      </c>
      <c r="L242" s="17" t="str">
        <f>20%*E242</f>
        <v>0</v>
      </c>
      <c r="M242" s="16" t="str">
        <f>35%*F242</f>
        <v>0</v>
      </c>
      <c r="N242" s="16" t="str">
        <f>5%*G242</f>
        <v>0</v>
      </c>
      <c r="O242" s="16" t="str">
        <f>SUM(J242:N242)</f>
        <v>0</v>
      </c>
      <c r="P242" s="18" t="str">
        <f>((H242+I242)%)*O242</f>
        <v>0</v>
      </c>
      <c r="Q242" s="16" t="str">
        <f>SUM(O242:P242)</f>
        <v>0</v>
      </c>
      <c r="R242" s="16" t="str">
        <f>ROUNDUP(Q242,0)</f>
        <v>0</v>
      </c>
      <c r="S242" s="17" t="str">
        <f>LOOKUP(R242,{0,1,49,51,54,57,60,64,68,72,76,80,85,90,"i","w"},{"N","F","D-","D","D+","C-","C","C+","B-","B","B+","A-","A","A+","IC","W"})</f>
        <v>0</v>
      </c>
    </row>
    <row r="243" spans="1:19" customHeight="1" ht="13.5">
      <c r="A243" s="20" t="str">
        <f>'COURSE WORK'!A244</f>
        <v>0</v>
      </c>
      <c r="B243" s="21" t="str">
        <f>'COURSE WORK'!B244</f>
        <v>0</v>
      </c>
      <c r="C243" s="14" t="str">
        <f>'COURSE WORK'!O244</f>
        <v>0</v>
      </c>
      <c r="D243" s="31"/>
      <c r="J243" s="16" t="str">
        <f>10.6%*C243</f>
        <v>0</v>
      </c>
      <c r="K243" s="16" t="str">
        <f>24.4%*D243</f>
        <v>0</v>
      </c>
      <c r="L243" s="17" t="str">
        <f>20%*E243</f>
        <v>0</v>
      </c>
      <c r="M243" s="16" t="str">
        <f>35%*F243</f>
        <v>0</v>
      </c>
      <c r="N243" s="16" t="str">
        <f>5%*G243</f>
        <v>0</v>
      </c>
      <c r="O243" s="16" t="str">
        <f>SUM(J243:N243)</f>
        <v>0</v>
      </c>
      <c r="P243" s="18" t="str">
        <f>((H243+I243)%)*O243</f>
        <v>0</v>
      </c>
      <c r="Q243" s="16" t="str">
        <f>SUM(O243:P243)</f>
        <v>0</v>
      </c>
      <c r="R243" s="16" t="str">
        <f>ROUNDUP(Q243,0)</f>
        <v>0</v>
      </c>
      <c r="S243" s="17" t="str">
        <f>LOOKUP(R243,{0,1,49,51,54,57,60,64,68,72,76,80,85,90,"i","w"},{"N","F","D-","D","D+","C-","C","C+","B-","B","B+","A-","A","A+","IC","W"})</f>
        <v>0</v>
      </c>
    </row>
    <row r="244" spans="1:19" customHeight="1" ht="13.5">
      <c r="A244" s="20" t="str">
        <f>'COURSE WORK'!A245</f>
        <v>0</v>
      </c>
      <c r="B244" s="21" t="str">
        <f>'COURSE WORK'!B245</f>
        <v>0</v>
      </c>
      <c r="C244" s="14" t="str">
        <f>'COURSE WORK'!O245</f>
        <v>0</v>
      </c>
      <c r="D244" s="31"/>
      <c r="J244" s="16" t="str">
        <f>10.6%*C244</f>
        <v>0</v>
      </c>
      <c r="K244" s="16" t="str">
        <f>24.4%*D244</f>
        <v>0</v>
      </c>
      <c r="L244" s="17" t="str">
        <f>20%*E244</f>
        <v>0</v>
      </c>
      <c r="M244" s="16" t="str">
        <f>35%*F244</f>
        <v>0</v>
      </c>
      <c r="N244" s="16" t="str">
        <f>5%*G244</f>
        <v>0</v>
      </c>
      <c r="O244" s="16" t="str">
        <f>SUM(J244:N244)</f>
        <v>0</v>
      </c>
      <c r="P244" s="18" t="str">
        <f>((H244+I244)%)*O244</f>
        <v>0</v>
      </c>
      <c r="Q244" s="16" t="str">
        <f>SUM(O244:P244)</f>
        <v>0</v>
      </c>
      <c r="R244" s="16" t="str">
        <f>ROUNDUP(Q244,0)</f>
        <v>0</v>
      </c>
      <c r="S244" s="17" t="str">
        <f>LOOKUP(R244,{0,1,49,51,54,57,60,64,68,72,76,80,85,90,"i","w"},{"N","F","D-","D","D+","C-","C","C+","B-","B","B+","A-","A","A+","IC","W"})</f>
        <v>0</v>
      </c>
    </row>
    <row r="245" spans="1:19" customHeight="1" ht="13.5">
      <c r="A245" s="20" t="str">
        <f>'COURSE WORK'!A246</f>
        <v>0</v>
      </c>
      <c r="B245" s="21" t="str">
        <f>'COURSE WORK'!B246</f>
        <v>0</v>
      </c>
      <c r="C245" s="14" t="str">
        <f>'COURSE WORK'!O246</f>
        <v>0</v>
      </c>
      <c r="D245" s="31"/>
      <c r="J245" s="16" t="str">
        <f>10.6%*C245</f>
        <v>0</v>
      </c>
      <c r="K245" s="16" t="str">
        <f>24.4%*D245</f>
        <v>0</v>
      </c>
      <c r="L245" s="17" t="str">
        <f>20%*E245</f>
        <v>0</v>
      </c>
      <c r="M245" s="16" t="str">
        <f>35%*F245</f>
        <v>0</v>
      </c>
      <c r="N245" s="16" t="str">
        <f>5%*G245</f>
        <v>0</v>
      </c>
      <c r="O245" s="16" t="str">
        <f>SUM(J245:N245)</f>
        <v>0</v>
      </c>
      <c r="P245" s="18" t="str">
        <f>((H245+I245)%)*O245</f>
        <v>0</v>
      </c>
      <c r="Q245" s="16" t="str">
        <f>SUM(O245:P245)</f>
        <v>0</v>
      </c>
      <c r="R245" s="16" t="str">
        <f>ROUNDUP(Q245,0)</f>
        <v>0</v>
      </c>
      <c r="S245" s="17" t="str">
        <f>LOOKUP(R245,{0,1,49,51,54,57,60,64,68,72,76,80,85,90,"i","w"},{"N","F","D-","D","D+","C-","C","C+","B-","B","B+","A-","A","A+","IC","W"})</f>
        <v>0</v>
      </c>
    </row>
    <row r="246" spans="1:19" customHeight="1" ht="13.5">
      <c r="A246" s="20" t="str">
        <f>'COURSE WORK'!A247</f>
        <v>0</v>
      </c>
      <c r="B246" s="21" t="str">
        <f>'COURSE WORK'!B247</f>
        <v>0</v>
      </c>
      <c r="C246" s="14" t="str">
        <f>'COURSE WORK'!O247</f>
        <v>0</v>
      </c>
      <c r="D246" s="31"/>
      <c r="J246" s="16" t="str">
        <f>10.6%*C246</f>
        <v>0</v>
      </c>
      <c r="K246" s="16" t="str">
        <f>24.4%*D246</f>
        <v>0</v>
      </c>
      <c r="L246" s="17" t="str">
        <f>20%*E246</f>
        <v>0</v>
      </c>
      <c r="M246" s="16" t="str">
        <f>35%*F246</f>
        <v>0</v>
      </c>
      <c r="N246" s="16" t="str">
        <f>5%*G246</f>
        <v>0</v>
      </c>
      <c r="O246" s="16" t="str">
        <f>SUM(J246:N246)</f>
        <v>0</v>
      </c>
      <c r="P246" s="18" t="str">
        <f>((H246+I246)%)*O246</f>
        <v>0</v>
      </c>
      <c r="Q246" s="16" t="str">
        <f>SUM(O246:P246)</f>
        <v>0</v>
      </c>
      <c r="R246" s="16" t="str">
        <f>ROUNDUP(Q246,0)</f>
        <v>0</v>
      </c>
      <c r="S246" s="17" t="str">
        <f>LOOKUP(R246,{0,1,49,51,54,57,60,64,68,72,76,80,85,90,"i","w"},{"N","F","D-","D","D+","C-","C","C+","B-","B","B+","A-","A","A+","IC","W"})</f>
        <v>0</v>
      </c>
    </row>
    <row r="247" spans="1:19" customHeight="1" ht="13.5">
      <c r="A247" s="20" t="str">
        <f>'COURSE WORK'!A248</f>
        <v>0</v>
      </c>
      <c r="B247" s="21" t="str">
        <f>'COURSE WORK'!B248</f>
        <v>0</v>
      </c>
      <c r="C247" s="14" t="str">
        <f>'COURSE WORK'!O248</f>
        <v>0</v>
      </c>
      <c r="D247" s="31"/>
      <c r="J247" s="16" t="str">
        <f>10.6%*C247</f>
        <v>0</v>
      </c>
      <c r="K247" s="16" t="str">
        <f>24.4%*D247</f>
        <v>0</v>
      </c>
      <c r="L247" s="17" t="str">
        <f>20%*E247</f>
        <v>0</v>
      </c>
      <c r="M247" s="16" t="str">
        <f>35%*F247</f>
        <v>0</v>
      </c>
      <c r="N247" s="16" t="str">
        <f>5%*G247</f>
        <v>0</v>
      </c>
      <c r="O247" s="16" t="str">
        <f>SUM(J247:N247)</f>
        <v>0</v>
      </c>
      <c r="P247" s="18" t="str">
        <f>((H247+I247)%)*O247</f>
        <v>0</v>
      </c>
      <c r="Q247" s="16" t="str">
        <f>SUM(O247:P247)</f>
        <v>0</v>
      </c>
      <c r="R247" s="16" t="str">
        <f>ROUNDUP(Q247,0)</f>
        <v>0</v>
      </c>
      <c r="S247" s="17" t="str">
        <f>LOOKUP(R247,{0,1,49,51,54,57,60,64,68,72,76,80,85,90,"i","w"},{"N","F","D-","D","D+","C-","C","C+","B-","B","B+","A-","A","A+","IC","W"})</f>
        <v>0</v>
      </c>
    </row>
    <row r="248" spans="1:19" customHeight="1" ht="13.5">
      <c r="A248" s="20" t="str">
        <f>'COURSE WORK'!A249</f>
        <v>0</v>
      </c>
      <c r="B248" s="21" t="str">
        <f>'COURSE WORK'!B249</f>
        <v>0</v>
      </c>
      <c r="C248" s="14" t="str">
        <f>'COURSE WORK'!O249</f>
        <v>0</v>
      </c>
      <c r="D248" s="31"/>
      <c r="J248" s="16" t="str">
        <f>10.6%*C248</f>
        <v>0</v>
      </c>
      <c r="K248" s="16" t="str">
        <f>24.4%*D248</f>
        <v>0</v>
      </c>
      <c r="L248" s="17" t="str">
        <f>20%*E248</f>
        <v>0</v>
      </c>
      <c r="M248" s="16" t="str">
        <f>35%*F248</f>
        <v>0</v>
      </c>
      <c r="N248" s="16" t="str">
        <f>5%*G248</f>
        <v>0</v>
      </c>
      <c r="O248" s="16" t="str">
        <f>SUM(J248:N248)</f>
        <v>0</v>
      </c>
      <c r="P248" s="18" t="str">
        <f>((H248+I248)%)*O248</f>
        <v>0</v>
      </c>
      <c r="Q248" s="16" t="str">
        <f>SUM(O248:P248)</f>
        <v>0</v>
      </c>
      <c r="R248" s="16" t="str">
        <f>ROUNDUP(Q248,0)</f>
        <v>0</v>
      </c>
      <c r="S248" s="17" t="str">
        <f>LOOKUP(R248,{0,1,49,51,54,57,60,64,68,72,76,80,85,90,"i","w"},{"N","F","D-","D","D+","C-","C","C+","B-","B","B+","A-","A","A+","IC","W"})</f>
        <v>0</v>
      </c>
    </row>
    <row r="249" spans="1:19" customHeight="1" ht="13.5">
      <c r="A249" s="20" t="str">
        <f>'COURSE WORK'!A250</f>
        <v>0</v>
      </c>
      <c r="B249" s="21" t="str">
        <f>'COURSE WORK'!B250</f>
        <v>0</v>
      </c>
      <c r="C249" s="14" t="str">
        <f>'COURSE WORK'!O250</f>
        <v>0</v>
      </c>
      <c r="D249" s="31"/>
      <c r="J249" s="16" t="str">
        <f>10.6%*C249</f>
        <v>0</v>
      </c>
      <c r="K249" s="16" t="str">
        <f>24.4%*D249</f>
        <v>0</v>
      </c>
      <c r="L249" s="17" t="str">
        <f>20%*E249</f>
        <v>0</v>
      </c>
      <c r="M249" s="16" t="str">
        <f>35%*F249</f>
        <v>0</v>
      </c>
      <c r="N249" s="16" t="str">
        <f>5%*G249</f>
        <v>0</v>
      </c>
      <c r="O249" s="16" t="str">
        <f>SUM(J249:N249)</f>
        <v>0</v>
      </c>
      <c r="P249" s="18" t="str">
        <f>((H249+I249)%)*O249</f>
        <v>0</v>
      </c>
      <c r="Q249" s="16" t="str">
        <f>SUM(O249:P249)</f>
        <v>0</v>
      </c>
      <c r="R249" s="16" t="str">
        <f>ROUNDUP(Q249,0)</f>
        <v>0</v>
      </c>
      <c r="S249" s="17" t="str">
        <f>LOOKUP(R249,{0,1,49,51,54,57,60,64,68,72,76,80,85,90,"i","w"},{"N","F","D-","D","D+","C-","C","C+","B-","B","B+","A-","A","A+","IC","W"})</f>
        <v>0</v>
      </c>
    </row>
    <row r="250" spans="1:19" customHeight="1" ht="13.5">
      <c r="A250" s="20" t="str">
        <f>'COURSE WORK'!A251</f>
        <v>0</v>
      </c>
      <c r="B250" s="21" t="str">
        <f>'COURSE WORK'!B251</f>
        <v>0</v>
      </c>
      <c r="C250" s="14" t="str">
        <f>'COURSE WORK'!O251</f>
        <v>0</v>
      </c>
      <c r="D250" s="31"/>
      <c r="J250" s="16" t="str">
        <f>10.6%*C250</f>
        <v>0</v>
      </c>
      <c r="K250" s="16" t="str">
        <f>24.4%*D250</f>
        <v>0</v>
      </c>
      <c r="L250" s="17" t="str">
        <f>20%*E250</f>
        <v>0</v>
      </c>
      <c r="M250" s="16" t="str">
        <f>35%*F250</f>
        <v>0</v>
      </c>
      <c r="N250" s="16" t="str">
        <f>5%*G250</f>
        <v>0</v>
      </c>
      <c r="O250" s="16" t="str">
        <f>SUM(J250:N250)</f>
        <v>0</v>
      </c>
      <c r="P250" s="18" t="str">
        <f>((H250+I250)%)*O250</f>
        <v>0</v>
      </c>
      <c r="Q250" s="16" t="str">
        <f>SUM(O250:P250)</f>
        <v>0</v>
      </c>
      <c r="R250" s="16" t="str">
        <f>ROUNDUP(Q250,0)</f>
        <v>0</v>
      </c>
      <c r="S250" s="17" t="str">
        <f>LOOKUP(R250,{0,1,49,51,54,57,60,64,68,72,76,80,85,90,"i","w"},{"N","F","D-","D","D+","C-","C","C+","B-","B","B+","A-","A","A+","IC","W"})</f>
        <v>0</v>
      </c>
    </row>
    <row r="251" spans="1:19" customHeight="1" ht="13.5">
      <c r="A251" s="20" t="str">
        <f>'COURSE WORK'!A252</f>
        <v>0</v>
      </c>
      <c r="B251" s="21" t="str">
        <f>'COURSE WORK'!B252</f>
        <v>0</v>
      </c>
      <c r="C251" s="14" t="str">
        <f>'COURSE WORK'!O252</f>
        <v>0</v>
      </c>
      <c r="D251" s="31"/>
      <c r="J251" s="16" t="str">
        <f>10.6%*C251</f>
        <v>0</v>
      </c>
      <c r="K251" s="16" t="str">
        <f>24.4%*D251</f>
        <v>0</v>
      </c>
      <c r="L251" s="17" t="str">
        <f>20%*E251</f>
        <v>0</v>
      </c>
      <c r="M251" s="16" t="str">
        <f>35%*F251</f>
        <v>0</v>
      </c>
      <c r="N251" s="16" t="str">
        <f>5%*G251</f>
        <v>0</v>
      </c>
      <c r="O251" s="16" t="str">
        <f>SUM(J251:N251)</f>
        <v>0</v>
      </c>
      <c r="P251" s="18" t="str">
        <f>((H251+I251)%)*O251</f>
        <v>0</v>
      </c>
      <c r="Q251" s="16" t="str">
        <f>SUM(O251:P251)</f>
        <v>0</v>
      </c>
      <c r="R251" s="16" t="str">
        <f>ROUNDUP(Q251,0)</f>
        <v>0</v>
      </c>
      <c r="S251" s="17" t="str">
        <f>LOOKUP(R251,{0,1,49,51,54,57,60,64,68,72,76,80,85,90,"i","w"},{"N","F","D-","D","D+","C-","C","C+","B-","B","B+","A-","A","A+","IC","W"})</f>
        <v>0</v>
      </c>
    </row>
    <row r="252" spans="1:19" customHeight="1" ht="13.5">
      <c r="A252" s="20" t="str">
        <f>'COURSE WORK'!A253</f>
        <v>0</v>
      </c>
      <c r="B252" s="21" t="str">
        <f>'COURSE WORK'!B253</f>
        <v>0</v>
      </c>
      <c r="C252" s="14" t="str">
        <f>'COURSE WORK'!O253</f>
        <v>0</v>
      </c>
      <c r="D252" s="31"/>
      <c r="J252" s="16" t="str">
        <f>10.6%*C252</f>
        <v>0</v>
      </c>
      <c r="K252" s="16" t="str">
        <f>24.4%*D252</f>
        <v>0</v>
      </c>
      <c r="L252" s="17" t="str">
        <f>20%*E252</f>
        <v>0</v>
      </c>
      <c r="M252" s="16" t="str">
        <f>35%*F252</f>
        <v>0</v>
      </c>
      <c r="N252" s="16" t="str">
        <f>5%*G252</f>
        <v>0</v>
      </c>
      <c r="O252" s="16" t="str">
        <f>SUM(J252:N252)</f>
        <v>0</v>
      </c>
      <c r="P252" s="18" t="str">
        <f>((H252+I252)%)*O252</f>
        <v>0</v>
      </c>
      <c r="Q252" s="16" t="str">
        <f>SUM(O252:P252)</f>
        <v>0</v>
      </c>
      <c r="R252" s="16" t="str">
        <f>ROUNDUP(Q252,0)</f>
        <v>0</v>
      </c>
      <c r="S252" s="17" t="str">
        <f>LOOKUP(R252,{0,1,49,51,54,57,60,64,68,72,76,80,85,90,"i","w"},{"N","F","D-","D","D+","C-","C","C+","B-","B","B+","A-","A","A+","IC","W"})</f>
        <v>0</v>
      </c>
    </row>
    <row r="253" spans="1:19" customHeight="1" ht="13.5">
      <c r="A253" s="20" t="str">
        <f>'COURSE WORK'!A254</f>
        <v>0</v>
      </c>
      <c r="B253" s="21" t="str">
        <f>'COURSE WORK'!B254</f>
        <v>0</v>
      </c>
      <c r="C253" s="14" t="str">
        <f>'COURSE WORK'!O254</f>
        <v>0</v>
      </c>
      <c r="D253" s="31"/>
      <c r="J253" s="16" t="str">
        <f>10.6%*C253</f>
        <v>0</v>
      </c>
      <c r="K253" s="16" t="str">
        <f>24.4%*D253</f>
        <v>0</v>
      </c>
      <c r="L253" s="17" t="str">
        <f>20%*E253</f>
        <v>0</v>
      </c>
      <c r="M253" s="16" t="str">
        <f>35%*F253</f>
        <v>0</v>
      </c>
      <c r="N253" s="16" t="str">
        <f>5%*G253</f>
        <v>0</v>
      </c>
      <c r="O253" s="16" t="str">
        <f>SUM(J253:N253)</f>
        <v>0</v>
      </c>
      <c r="P253" s="18" t="str">
        <f>((H253+I253)%)*O253</f>
        <v>0</v>
      </c>
      <c r="Q253" s="16" t="str">
        <f>SUM(O253:P253)</f>
        <v>0</v>
      </c>
      <c r="R253" s="16" t="str">
        <f>ROUNDUP(Q253,0)</f>
        <v>0</v>
      </c>
      <c r="S253" s="17" t="str">
        <f>LOOKUP(R253,{0,1,49,51,54,57,60,64,68,72,76,80,85,90,"i","w"},{"N","F","D-","D","D+","C-","C","C+","B-","B","B+","A-","A","A+","IC","W"})</f>
        <v>0</v>
      </c>
    </row>
    <row r="254" spans="1:19" customHeight="1" ht="13.5">
      <c r="A254" s="20" t="str">
        <f>'COURSE WORK'!A255</f>
        <v>0</v>
      </c>
      <c r="B254" s="21" t="str">
        <f>'COURSE WORK'!B255</f>
        <v>0</v>
      </c>
      <c r="C254" s="14" t="str">
        <f>'COURSE WORK'!O255</f>
        <v>0</v>
      </c>
      <c r="D254" s="31"/>
      <c r="J254" s="16" t="str">
        <f>10.6%*C254</f>
        <v>0</v>
      </c>
      <c r="K254" s="16" t="str">
        <f>24.4%*D254</f>
        <v>0</v>
      </c>
      <c r="L254" s="17" t="str">
        <f>20%*E254</f>
        <v>0</v>
      </c>
      <c r="M254" s="16" t="str">
        <f>35%*F254</f>
        <v>0</v>
      </c>
      <c r="N254" s="16" t="str">
        <f>5%*G254</f>
        <v>0</v>
      </c>
      <c r="O254" s="16" t="str">
        <f>SUM(J254:N254)</f>
        <v>0</v>
      </c>
      <c r="P254" s="18" t="str">
        <f>((H254+I254)%)*O254</f>
        <v>0</v>
      </c>
      <c r="Q254" s="16" t="str">
        <f>SUM(O254:P254)</f>
        <v>0</v>
      </c>
      <c r="R254" s="16" t="str">
        <f>ROUNDUP(Q254,0)</f>
        <v>0</v>
      </c>
      <c r="S254" s="17" t="str">
        <f>LOOKUP(R254,{0,1,49,51,54,57,60,64,68,72,76,80,85,90,"i","w"},{"N","F","D-","D","D+","C-","C","C+","B-","B","B+","A-","A","A+","IC","W"})</f>
        <v>0</v>
      </c>
    </row>
    <row r="255" spans="1:19" customHeight="1" ht="13.5">
      <c r="A255" s="20" t="str">
        <f>'COURSE WORK'!A256</f>
        <v>0</v>
      </c>
      <c r="B255" s="21" t="str">
        <f>'COURSE WORK'!B256</f>
        <v>0</v>
      </c>
      <c r="C255" s="14" t="str">
        <f>'COURSE WORK'!O256</f>
        <v>0</v>
      </c>
      <c r="D255" s="31"/>
      <c r="J255" s="16" t="str">
        <f>10.6%*C255</f>
        <v>0</v>
      </c>
      <c r="K255" s="16" t="str">
        <f>24.4%*D255</f>
        <v>0</v>
      </c>
      <c r="L255" s="17" t="str">
        <f>20%*E255</f>
        <v>0</v>
      </c>
      <c r="M255" s="16" t="str">
        <f>35%*F255</f>
        <v>0</v>
      </c>
      <c r="N255" s="16" t="str">
        <f>5%*G255</f>
        <v>0</v>
      </c>
      <c r="O255" s="16" t="str">
        <f>SUM(J255:N255)</f>
        <v>0</v>
      </c>
      <c r="P255" s="18" t="str">
        <f>((H255+I255)%)*O255</f>
        <v>0</v>
      </c>
      <c r="Q255" s="16" t="str">
        <f>SUM(O255:P255)</f>
        <v>0</v>
      </c>
      <c r="R255" s="16" t="str">
        <f>ROUNDUP(Q255,0)</f>
        <v>0</v>
      </c>
      <c r="S255" s="17" t="str">
        <f>LOOKUP(R255,{0,1,49,51,54,57,60,64,68,72,76,80,85,90,"i","w"},{"N","F","D-","D","D+","C-","C","C+","B-","B","B+","A-","A","A+","IC","W"})</f>
        <v>0</v>
      </c>
    </row>
    <row r="256" spans="1:19" customHeight="1" ht="13.5">
      <c r="A256" s="20" t="str">
        <f>'COURSE WORK'!A257</f>
        <v>0</v>
      </c>
      <c r="B256" s="21" t="str">
        <f>'COURSE WORK'!B257</f>
        <v>0</v>
      </c>
      <c r="C256" s="14" t="str">
        <f>'COURSE WORK'!O257</f>
        <v>0</v>
      </c>
      <c r="D256" s="31"/>
      <c r="J256" s="16" t="str">
        <f>10.6%*C256</f>
        <v>0</v>
      </c>
      <c r="K256" s="16" t="str">
        <f>24.4%*D256</f>
        <v>0</v>
      </c>
      <c r="L256" s="17" t="str">
        <f>20%*E256</f>
        <v>0</v>
      </c>
      <c r="M256" s="16" t="str">
        <f>35%*F256</f>
        <v>0</v>
      </c>
      <c r="N256" s="16" t="str">
        <f>5%*G256</f>
        <v>0</v>
      </c>
      <c r="O256" s="16" t="str">
        <f>SUM(J256:N256)</f>
        <v>0</v>
      </c>
      <c r="P256" s="18" t="str">
        <f>((H256+I256)%)*O256</f>
        <v>0</v>
      </c>
      <c r="Q256" s="16" t="str">
        <f>SUM(O256:P256)</f>
        <v>0</v>
      </c>
      <c r="R256" s="16" t="str">
        <f>ROUNDUP(Q256,0)</f>
        <v>0</v>
      </c>
      <c r="S256" s="17" t="str">
        <f>LOOKUP(R256,{0,1,49,51,54,57,60,64,68,72,76,80,85,90,"i","w"},{"N","F","D-","D","D+","C-","C","C+","B-","B","B+","A-","A","A+","IC","W"})</f>
        <v>0</v>
      </c>
    </row>
    <row r="257" spans="1:19" customHeight="1" ht="13.5">
      <c r="A257" s="20" t="str">
        <f>'COURSE WORK'!A258</f>
        <v>0</v>
      </c>
      <c r="B257" s="21" t="str">
        <f>'COURSE WORK'!B258</f>
        <v>0</v>
      </c>
      <c r="C257" s="14" t="str">
        <f>'COURSE WORK'!O258</f>
        <v>0</v>
      </c>
      <c r="D257" s="31"/>
      <c r="J257" s="16" t="str">
        <f>10.6%*C257</f>
        <v>0</v>
      </c>
      <c r="K257" s="16" t="str">
        <f>24.4%*D257</f>
        <v>0</v>
      </c>
      <c r="L257" s="17" t="str">
        <f>20%*E257</f>
        <v>0</v>
      </c>
      <c r="M257" s="16" t="str">
        <f>35%*F257</f>
        <v>0</v>
      </c>
      <c r="N257" s="16" t="str">
        <f>5%*G257</f>
        <v>0</v>
      </c>
      <c r="O257" s="16" t="str">
        <f>SUM(J257:N257)</f>
        <v>0</v>
      </c>
      <c r="P257" s="18" t="str">
        <f>((H257+I257)%)*O257</f>
        <v>0</v>
      </c>
      <c r="Q257" s="16" t="str">
        <f>SUM(O257:P257)</f>
        <v>0</v>
      </c>
      <c r="R257" s="16" t="str">
        <f>ROUNDUP(Q257,0)</f>
        <v>0</v>
      </c>
      <c r="S257" s="17" t="str">
        <f>LOOKUP(R257,{0,1,49,51,54,57,60,64,68,72,76,80,85,90,"i","w"},{"N","F","D-","D","D+","C-","C","C+","B-","B","B+","A-","A","A+","IC","W"})</f>
        <v>0</v>
      </c>
    </row>
    <row r="258" spans="1:19" customHeight="1" ht="13.5">
      <c r="A258" s="20" t="str">
        <f>'COURSE WORK'!A259</f>
        <v>0</v>
      </c>
      <c r="B258" s="21" t="str">
        <f>'COURSE WORK'!B259</f>
        <v>0</v>
      </c>
      <c r="C258" s="14" t="str">
        <f>'COURSE WORK'!O259</f>
        <v>0</v>
      </c>
      <c r="D258" s="31"/>
      <c r="J258" s="16" t="str">
        <f>10.6%*C258</f>
        <v>0</v>
      </c>
      <c r="K258" s="16" t="str">
        <f>24.4%*D258</f>
        <v>0</v>
      </c>
      <c r="L258" s="17" t="str">
        <f>20%*E258</f>
        <v>0</v>
      </c>
      <c r="M258" s="16" t="str">
        <f>35%*F258</f>
        <v>0</v>
      </c>
      <c r="N258" s="16" t="str">
        <f>5%*G258</f>
        <v>0</v>
      </c>
      <c r="O258" s="16" t="str">
        <f>SUM(J258:N258)</f>
        <v>0</v>
      </c>
      <c r="P258" s="18" t="str">
        <f>((H258+I258)%)*O258</f>
        <v>0</v>
      </c>
      <c r="Q258" s="16" t="str">
        <f>SUM(O258:P258)</f>
        <v>0</v>
      </c>
      <c r="R258" s="16" t="str">
        <f>ROUNDUP(Q258,0)</f>
        <v>0</v>
      </c>
      <c r="S258" s="17" t="str">
        <f>LOOKUP(R258,{0,1,49,51,54,57,60,64,68,72,76,80,85,90,"i","w"},{"N","F","D-","D","D+","C-","C","C+","B-","B","B+","A-","A","A+","IC","W"})</f>
        <v>0</v>
      </c>
    </row>
    <row r="259" spans="1:19" customHeight="1" ht="13.5">
      <c r="A259" s="20" t="str">
        <f>'COURSE WORK'!A260</f>
        <v>0</v>
      </c>
      <c r="B259" s="21" t="str">
        <f>'COURSE WORK'!B260</f>
        <v>0</v>
      </c>
      <c r="C259" s="14" t="str">
        <f>'COURSE WORK'!O260</f>
        <v>0</v>
      </c>
      <c r="D259" s="31"/>
      <c r="J259" s="16" t="str">
        <f>10.6%*C259</f>
        <v>0</v>
      </c>
      <c r="K259" s="16" t="str">
        <f>24.4%*D259</f>
        <v>0</v>
      </c>
      <c r="L259" s="17" t="str">
        <f>20%*E259</f>
        <v>0</v>
      </c>
      <c r="M259" s="16" t="str">
        <f>35%*F259</f>
        <v>0</v>
      </c>
      <c r="N259" s="16" t="str">
        <f>5%*G259</f>
        <v>0</v>
      </c>
      <c r="O259" s="16" t="str">
        <f>SUM(J259:N259)</f>
        <v>0</v>
      </c>
      <c r="P259" s="18" t="str">
        <f>((H259+I259)%)*O259</f>
        <v>0</v>
      </c>
      <c r="Q259" s="16" t="str">
        <f>SUM(O259:P259)</f>
        <v>0</v>
      </c>
      <c r="R259" s="16" t="str">
        <f>ROUNDUP(Q259,0)</f>
        <v>0</v>
      </c>
      <c r="S259" s="17" t="str">
        <f>LOOKUP(R259,{0,1,49,51,54,57,60,64,68,72,76,80,85,90,"i","w"},{"N","F","D-","D","D+","C-","C","C+","B-","B","B+","A-","A","A+","IC","W"})</f>
        <v>0</v>
      </c>
    </row>
    <row r="260" spans="1:19" customHeight="1" ht="13.5">
      <c r="A260" s="20" t="str">
        <f>'COURSE WORK'!A261</f>
        <v>0</v>
      </c>
      <c r="B260" s="21" t="str">
        <f>'COURSE WORK'!B261</f>
        <v>0</v>
      </c>
      <c r="C260" s="14" t="str">
        <f>'COURSE WORK'!O261</f>
        <v>0</v>
      </c>
      <c r="D260" s="31"/>
      <c r="J260" s="16" t="str">
        <f>10.6%*C260</f>
        <v>0</v>
      </c>
      <c r="K260" s="16" t="str">
        <f>24.4%*D260</f>
        <v>0</v>
      </c>
      <c r="L260" s="17" t="str">
        <f>20%*E260</f>
        <v>0</v>
      </c>
      <c r="M260" s="16" t="str">
        <f>35%*F260</f>
        <v>0</v>
      </c>
      <c r="N260" s="16" t="str">
        <f>5%*G260</f>
        <v>0</v>
      </c>
      <c r="O260" s="16" t="str">
        <f>SUM(J260:N260)</f>
        <v>0</v>
      </c>
      <c r="P260" s="18" t="str">
        <f>((H260+I260)%)*O260</f>
        <v>0</v>
      </c>
      <c r="Q260" s="16" t="str">
        <f>SUM(O260:P260)</f>
        <v>0</v>
      </c>
      <c r="R260" s="16" t="str">
        <f>ROUNDUP(Q260,0)</f>
        <v>0</v>
      </c>
      <c r="S260" s="17" t="str">
        <f>LOOKUP(R260,{0,1,49,51,54,57,60,64,68,72,76,80,85,90,"i","w"},{"N","F","D-","D","D+","C-","C","C+","B-","B","B+","A-","A","A+","IC","W"})</f>
        <v>0</v>
      </c>
    </row>
    <row r="261" spans="1:19" customHeight="1" ht="13.5">
      <c r="A261" s="20" t="str">
        <f>'COURSE WORK'!A262</f>
        <v>0</v>
      </c>
      <c r="B261" s="21" t="str">
        <f>'COURSE WORK'!B262</f>
        <v>0</v>
      </c>
      <c r="C261" s="14" t="str">
        <f>'COURSE WORK'!O262</f>
        <v>0</v>
      </c>
      <c r="D261" s="31"/>
      <c r="J261" s="16" t="str">
        <f>10.6%*C261</f>
        <v>0</v>
      </c>
      <c r="K261" s="16" t="str">
        <f>24.4%*D261</f>
        <v>0</v>
      </c>
      <c r="L261" s="17" t="str">
        <f>20%*E261</f>
        <v>0</v>
      </c>
      <c r="M261" s="16" t="str">
        <f>35%*F261</f>
        <v>0</v>
      </c>
      <c r="N261" s="16" t="str">
        <f>5%*G261</f>
        <v>0</v>
      </c>
      <c r="O261" s="16" t="str">
        <f>SUM(J261:N261)</f>
        <v>0</v>
      </c>
      <c r="P261" s="18" t="str">
        <f>((H261+I261)%)*O261</f>
        <v>0</v>
      </c>
      <c r="Q261" s="16" t="str">
        <f>SUM(O261:P261)</f>
        <v>0</v>
      </c>
      <c r="R261" s="16" t="str">
        <f>ROUNDUP(Q261,0)</f>
        <v>0</v>
      </c>
      <c r="S261" s="17" t="str">
        <f>LOOKUP(R261,{0,1,49,51,54,57,60,64,68,72,76,80,85,90,"i","w"},{"N","F","D-","D","D+","C-","C","C+","B-","B","B+","A-","A","A+","IC","W"})</f>
        <v>0</v>
      </c>
    </row>
    <row r="262" spans="1:19" customHeight="1" ht="13.5">
      <c r="A262" s="20" t="str">
        <f>'COURSE WORK'!A263</f>
        <v>0</v>
      </c>
      <c r="B262" s="21" t="str">
        <f>'COURSE WORK'!B263</f>
        <v>0</v>
      </c>
      <c r="C262" s="14" t="str">
        <f>'COURSE WORK'!O263</f>
        <v>0</v>
      </c>
      <c r="D262" s="31"/>
      <c r="J262" s="16" t="str">
        <f>10.6%*C262</f>
        <v>0</v>
      </c>
      <c r="K262" s="16" t="str">
        <f>24.4%*D262</f>
        <v>0</v>
      </c>
      <c r="L262" s="17" t="str">
        <f>20%*E262</f>
        <v>0</v>
      </c>
      <c r="M262" s="16" t="str">
        <f>35%*F262</f>
        <v>0</v>
      </c>
      <c r="N262" s="16" t="str">
        <f>5%*G262</f>
        <v>0</v>
      </c>
      <c r="O262" s="16" t="str">
        <f>SUM(J262:N262)</f>
        <v>0</v>
      </c>
      <c r="P262" s="18" t="str">
        <f>((H262+I262)%)*O262</f>
        <v>0</v>
      </c>
      <c r="Q262" s="16" t="str">
        <f>SUM(O262:P262)</f>
        <v>0</v>
      </c>
      <c r="R262" s="16" t="str">
        <f>ROUNDUP(Q262,0)</f>
        <v>0</v>
      </c>
      <c r="S262" s="17" t="str">
        <f>LOOKUP(R262,{0,1,49,51,54,57,60,64,68,72,76,80,85,90,"i","w"},{"N","F","D-","D","D+","C-","C","C+","B-","B","B+","A-","A","A+","IC","W"})</f>
        <v>0</v>
      </c>
    </row>
    <row r="263" spans="1:19" customHeight="1" ht="13.5">
      <c r="A263" s="20" t="str">
        <f>'COURSE WORK'!A264</f>
        <v>0</v>
      </c>
      <c r="B263" s="21" t="str">
        <f>'COURSE WORK'!B264</f>
        <v>0</v>
      </c>
      <c r="C263" s="14" t="str">
        <f>'COURSE WORK'!O264</f>
        <v>0</v>
      </c>
      <c r="D263" s="31"/>
      <c r="J263" s="16" t="str">
        <f>10.6%*C263</f>
        <v>0</v>
      </c>
      <c r="K263" s="16" t="str">
        <f>24.4%*D263</f>
        <v>0</v>
      </c>
      <c r="L263" s="17" t="str">
        <f>20%*E263</f>
        <v>0</v>
      </c>
      <c r="M263" s="16" t="str">
        <f>35%*F263</f>
        <v>0</v>
      </c>
      <c r="N263" s="16" t="str">
        <f>5%*G263</f>
        <v>0</v>
      </c>
      <c r="O263" s="16" t="str">
        <f>SUM(J263:N263)</f>
        <v>0</v>
      </c>
      <c r="P263" s="18" t="str">
        <f>((H263+I263)%)*O263</f>
        <v>0</v>
      </c>
      <c r="Q263" s="16" t="str">
        <f>SUM(O263:P263)</f>
        <v>0</v>
      </c>
      <c r="R263" s="16" t="str">
        <f>ROUNDUP(Q263,0)</f>
        <v>0</v>
      </c>
      <c r="S263" s="17" t="str">
        <f>LOOKUP(R263,{0,1,49,51,54,57,60,64,68,72,76,80,85,90,"i","w"},{"N","F","D-","D","D+","C-","C","C+","B-","B","B+","A-","A","A+","IC","W"})</f>
        <v>0</v>
      </c>
    </row>
    <row r="264" spans="1:19" customHeight="1" ht="13.5">
      <c r="A264" s="20" t="str">
        <f>'COURSE WORK'!A265</f>
        <v>0</v>
      </c>
      <c r="B264" s="21" t="str">
        <f>'COURSE WORK'!B265</f>
        <v>0</v>
      </c>
      <c r="C264" s="14" t="str">
        <f>'COURSE WORK'!O265</f>
        <v>0</v>
      </c>
      <c r="D264" s="31"/>
      <c r="J264" s="16" t="str">
        <f>10.6%*C264</f>
        <v>0</v>
      </c>
      <c r="K264" s="16" t="str">
        <f>24.4%*D264</f>
        <v>0</v>
      </c>
      <c r="L264" s="17" t="str">
        <f>20%*E264</f>
        <v>0</v>
      </c>
      <c r="M264" s="16" t="str">
        <f>35%*F264</f>
        <v>0</v>
      </c>
      <c r="N264" s="16" t="str">
        <f>5%*G264</f>
        <v>0</v>
      </c>
      <c r="O264" s="16" t="str">
        <f>SUM(J264:N264)</f>
        <v>0</v>
      </c>
      <c r="P264" s="18" t="str">
        <f>((H264+I264)%)*O264</f>
        <v>0</v>
      </c>
      <c r="Q264" s="16" t="str">
        <f>SUM(O264:P264)</f>
        <v>0</v>
      </c>
      <c r="R264" s="16" t="str">
        <f>ROUNDUP(Q264,0)</f>
        <v>0</v>
      </c>
      <c r="S264" s="17" t="str">
        <f>LOOKUP(R264,{0,1,49,51,54,57,60,64,68,72,76,80,85,90,"i","w"},{"N","F","D-","D","D+","C-","C","C+","B-","B","B+","A-","A","A+","IC","W"})</f>
        <v>0</v>
      </c>
    </row>
    <row r="265" spans="1:19" customHeight="1" ht="13.5">
      <c r="A265" s="20" t="str">
        <f>'COURSE WORK'!A266</f>
        <v>0</v>
      </c>
      <c r="B265" s="21" t="str">
        <f>'COURSE WORK'!B266</f>
        <v>0</v>
      </c>
      <c r="C265" s="14" t="str">
        <f>'COURSE WORK'!O266</f>
        <v>0</v>
      </c>
      <c r="D265" s="31"/>
      <c r="J265" s="16" t="str">
        <f>10.6%*C265</f>
        <v>0</v>
      </c>
      <c r="K265" s="16" t="str">
        <f>24.4%*D265</f>
        <v>0</v>
      </c>
      <c r="L265" s="17" t="str">
        <f>20%*E265</f>
        <v>0</v>
      </c>
      <c r="M265" s="16" t="str">
        <f>35%*F265</f>
        <v>0</v>
      </c>
      <c r="N265" s="16" t="str">
        <f>5%*G265</f>
        <v>0</v>
      </c>
      <c r="O265" s="16" t="str">
        <f>SUM(J265:N265)</f>
        <v>0</v>
      </c>
      <c r="P265" s="18" t="str">
        <f>((H265+I265)%)*O265</f>
        <v>0</v>
      </c>
      <c r="Q265" s="16" t="str">
        <f>SUM(O265:P265)</f>
        <v>0</v>
      </c>
      <c r="R265" s="16" t="str">
        <f>ROUNDUP(Q265,0)</f>
        <v>0</v>
      </c>
      <c r="S265" s="17" t="str">
        <f>LOOKUP(R265,{0,1,49,51,54,57,60,64,68,72,76,80,85,90,"i","w"},{"N","F","D-","D","D+","C-","C","C+","B-","B","B+","A-","A","A+","IC","W"})</f>
        <v>0</v>
      </c>
    </row>
    <row r="266" spans="1:19" customHeight="1" ht="13.5">
      <c r="A266" s="20" t="str">
        <f>'COURSE WORK'!A267</f>
        <v>0</v>
      </c>
      <c r="B266" s="21" t="str">
        <f>'COURSE WORK'!B267</f>
        <v>0</v>
      </c>
      <c r="C266" s="14" t="str">
        <f>'COURSE WORK'!O267</f>
        <v>0</v>
      </c>
      <c r="D266" s="31"/>
      <c r="J266" s="16" t="str">
        <f>10.6%*C266</f>
        <v>0</v>
      </c>
      <c r="K266" s="16" t="str">
        <f>24.4%*D266</f>
        <v>0</v>
      </c>
      <c r="L266" s="17" t="str">
        <f>20%*E266</f>
        <v>0</v>
      </c>
      <c r="M266" s="16" t="str">
        <f>35%*F266</f>
        <v>0</v>
      </c>
      <c r="N266" s="16" t="str">
        <f>5%*G266</f>
        <v>0</v>
      </c>
      <c r="O266" s="16" t="str">
        <f>SUM(J266:N266)</f>
        <v>0</v>
      </c>
      <c r="P266" s="18" t="str">
        <f>((H266+I266)%)*O266</f>
        <v>0</v>
      </c>
      <c r="Q266" s="16" t="str">
        <f>SUM(O266:P266)</f>
        <v>0</v>
      </c>
      <c r="R266" s="16" t="str">
        <f>ROUNDUP(Q266,0)</f>
        <v>0</v>
      </c>
      <c r="S266" s="17" t="str">
        <f>LOOKUP(R266,{0,1,49,51,54,57,60,64,68,72,76,80,85,90,"i","w"},{"N","F","D-","D","D+","C-","C","C+","B-","B","B+","A-","A","A+","IC","W"})</f>
        <v>0</v>
      </c>
    </row>
    <row r="267" spans="1:19" customHeight="1" ht="13.5">
      <c r="A267" s="20" t="str">
        <f>'COURSE WORK'!A268</f>
        <v>0</v>
      </c>
      <c r="B267" s="21" t="str">
        <f>'COURSE WORK'!B268</f>
        <v>0</v>
      </c>
      <c r="C267" s="14" t="str">
        <f>'COURSE WORK'!O268</f>
        <v>0</v>
      </c>
      <c r="D267" s="31"/>
      <c r="J267" s="16" t="str">
        <f>10.6%*C267</f>
        <v>0</v>
      </c>
      <c r="K267" s="16" t="str">
        <f>24.4%*D267</f>
        <v>0</v>
      </c>
      <c r="L267" s="17" t="str">
        <f>20%*E267</f>
        <v>0</v>
      </c>
      <c r="M267" s="16" t="str">
        <f>35%*F267</f>
        <v>0</v>
      </c>
      <c r="N267" s="16" t="str">
        <f>5%*G267</f>
        <v>0</v>
      </c>
      <c r="O267" s="16" t="str">
        <f>SUM(J267:N267)</f>
        <v>0</v>
      </c>
      <c r="P267" s="18" t="str">
        <f>((H267+I267)%)*O267</f>
        <v>0</v>
      </c>
      <c r="Q267" s="16" t="str">
        <f>SUM(O267:P267)</f>
        <v>0</v>
      </c>
      <c r="R267" s="16" t="str">
        <f>ROUNDUP(Q267,0)</f>
        <v>0</v>
      </c>
      <c r="S267" s="17" t="str">
        <f>LOOKUP(R267,{0,1,49,51,54,57,60,64,68,72,76,80,85,90,"i","w"},{"N","F","D-","D","D+","C-","C","C+","B-","B","B+","A-","A","A+","IC","W"})</f>
        <v>0</v>
      </c>
    </row>
    <row r="268" spans="1:19" customHeight="1" ht="13.5">
      <c r="A268" s="20" t="str">
        <f>'COURSE WORK'!A269</f>
        <v>0</v>
      </c>
      <c r="B268" s="21" t="str">
        <f>'COURSE WORK'!B269</f>
        <v>0</v>
      </c>
      <c r="C268" s="14" t="str">
        <f>'COURSE WORK'!O269</f>
        <v>0</v>
      </c>
      <c r="D268" s="31"/>
      <c r="J268" s="16" t="str">
        <f>10.6%*C268</f>
        <v>0</v>
      </c>
      <c r="K268" s="16" t="str">
        <f>24.4%*D268</f>
        <v>0</v>
      </c>
      <c r="L268" s="17" t="str">
        <f>20%*E268</f>
        <v>0</v>
      </c>
      <c r="M268" s="16" t="str">
        <f>35%*F268</f>
        <v>0</v>
      </c>
      <c r="N268" s="16" t="str">
        <f>5%*G268</f>
        <v>0</v>
      </c>
      <c r="O268" s="16" t="str">
        <f>SUM(J268:N268)</f>
        <v>0</v>
      </c>
      <c r="P268" s="18" t="str">
        <f>((H268+I268)%)*O268</f>
        <v>0</v>
      </c>
      <c r="Q268" s="16" t="str">
        <f>SUM(O268:P268)</f>
        <v>0</v>
      </c>
      <c r="R268" s="16" t="str">
        <f>ROUNDUP(Q268,0)</f>
        <v>0</v>
      </c>
      <c r="S268" s="17" t="str">
        <f>LOOKUP(R268,{0,1,49,51,54,57,60,64,68,72,76,80,85,90,"i","w"},{"N","F","D-","D","D+","C-","C","C+","B-","B","B+","A-","A","A+","IC","W"})</f>
        <v>0</v>
      </c>
    </row>
    <row r="269" spans="1:19" customHeight="1" ht="13.5">
      <c r="A269" s="20" t="str">
        <f>'COURSE WORK'!A270</f>
        <v>0</v>
      </c>
      <c r="B269" s="21" t="str">
        <f>'COURSE WORK'!B270</f>
        <v>0</v>
      </c>
      <c r="C269" s="14" t="str">
        <f>'COURSE WORK'!O270</f>
        <v>0</v>
      </c>
      <c r="D269" s="31"/>
      <c r="J269" s="16" t="str">
        <f>10.6%*C269</f>
        <v>0</v>
      </c>
      <c r="K269" s="16" t="str">
        <f>24.4%*D269</f>
        <v>0</v>
      </c>
      <c r="L269" s="17" t="str">
        <f>20%*E269</f>
        <v>0</v>
      </c>
      <c r="M269" s="16" t="str">
        <f>35%*F269</f>
        <v>0</v>
      </c>
      <c r="N269" s="16" t="str">
        <f>5%*G269</f>
        <v>0</v>
      </c>
      <c r="O269" s="16" t="str">
        <f>SUM(J269:N269)</f>
        <v>0</v>
      </c>
      <c r="P269" s="18" t="str">
        <f>((H269+I269)%)*O269</f>
        <v>0</v>
      </c>
      <c r="Q269" s="16" t="str">
        <f>SUM(O269:P269)</f>
        <v>0</v>
      </c>
      <c r="R269" s="16" t="str">
        <f>ROUNDUP(Q269,0)</f>
        <v>0</v>
      </c>
      <c r="S269" s="17" t="str">
        <f>LOOKUP(R269,{0,1,49,51,54,57,60,64,68,72,76,80,85,90,"i","w"},{"N","F","D-","D","D+","C-","C","C+","B-","B","B+","A-","A","A+","IC","W"})</f>
        <v>0</v>
      </c>
    </row>
    <row r="270" spans="1:19" customHeight="1" ht="13.5">
      <c r="A270" s="20" t="str">
        <f>'COURSE WORK'!A271</f>
        <v>0</v>
      </c>
      <c r="B270" s="21" t="str">
        <f>'COURSE WORK'!B271</f>
        <v>0</v>
      </c>
      <c r="C270" s="14" t="str">
        <f>'COURSE WORK'!O271</f>
        <v>0</v>
      </c>
      <c r="D270" s="31"/>
      <c r="J270" s="16" t="str">
        <f>10.6%*C270</f>
        <v>0</v>
      </c>
      <c r="K270" s="16" t="str">
        <f>24.4%*D270</f>
        <v>0</v>
      </c>
      <c r="L270" s="17" t="str">
        <f>20%*E270</f>
        <v>0</v>
      </c>
      <c r="M270" s="16" t="str">
        <f>35%*F270</f>
        <v>0</v>
      </c>
      <c r="N270" s="16" t="str">
        <f>5%*G270</f>
        <v>0</v>
      </c>
      <c r="O270" s="16" t="str">
        <f>SUM(J270:N270)</f>
        <v>0</v>
      </c>
      <c r="P270" s="18" t="str">
        <f>((H270+I270)%)*O270</f>
        <v>0</v>
      </c>
      <c r="Q270" s="16" t="str">
        <f>SUM(O270:P270)</f>
        <v>0</v>
      </c>
      <c r="R270" s="16" t="str">
        <f>ROUNDUP(Q270,0)</f>
        <v>0</v>
      </c>
      <c r="S270" s="17" t="str">
        <f>LOOKUP(R270,{0,1,49,51,54,57,60,64,68,72,76,80,85,90,"i","w"},{"N","F","D-","D","D+","C-","C","C+","B-","B","B+","A-","A","A+","IC","W"})</f>
        <v>0</v>
      </c>
    </row>
    <row r="271" spans="1:19" customHeight="1" ht="13.5">
      <c r="A271" s="20" t="str">
        <f>'COURSE WORK'!A272</f>
        <v>0</v>
      </c>
      <c r="B271" s="21" t="str">
        <f>'COURSE WORK'!B272</f>
        <v>0</v>
      </c>
      <c r="C271" s="14" t="str">
        <f>'COURSE WORK'!O272</f>
        <v>0</v>
      </c>
      <c r="D271" s="31"/>
      <c r="J271" s="16" t="str">
        <f>10.6%*C271</f>
        <v>0</v>
      </c>
      <c r="K271" s="16" t="str">
        <f>24.4%*D271</f>
        <v>0</v>
      </c>
      <c r="L271" s="17" t="str">
        <f>20%*E271</f>
        <v>0</v>
      </c>
      <c r="M271" s="16" t="str">
        <f>35%*F271</f>
        <v>0</v>
      </c>
      <c r="N271" s="16" t="str">
        <f>5%*G271</f>
        <v>0</v>
      </c>
      <c r="O271" s="16" t="str">
        <f>SUM(J271:N271)</f>
        <v>0</v>
      </c>
      <c r="P271" s="18" t="str">
        <f>((H271+I271)%)*O271</f>
        <v>0</v>
      </c>
      <c r="Q271" s="16" t="str">
        <f>SUM(O271:P271)</f>
        <v>0</v>
      </c>
      <c r="R271" s="16" t="str">
        <f>ROUNDUP(Q271,0)</f>
        <v>0</v>
      </c>
      <c r="S271" s="17" t="str">
        <f>LOOKUP(R271,{0,1,49,51,54,57,60,64,68,72,76,80,85,90,"i","w"},{"N","F","D-","D","D+","C-","C","C+","B-","B","B+","A-","A","A+","IC","W"})</f>
        <v>0</v>
      </c>
    </row>
    <row r="272" spans="1:19" customHeight="1" ht="13.5">
      <c r="A272" s="20" t="str">
        <f>'COURSE WORK'!A273</f>
        <v>0</v>
      </c>
      <c r="B272" s="21" t="str">
        <f>'COURSE WORK'!B273</f>
        <v>0</v>
      </c>
      <c r="C272" s="14" t="str">
        <f>'COURSE WORK'!O273</f>
        <v>0</v>
      </c>
      <c r="D272" s="31"/>
      <c r="J272" s="16" t="str">
        <f>10.6%*C272</f>
        <v>0</v>
      </c>
      <c r="K272" s="16" t="str">
        <f>24.4%*D272</f>
        <v>0</v>
      </c>
      <c r="L272" s="17" t="str">
        <f>20%*E272</f>
        <v>0</v>
      </c>
      <c r="M272" s="16" t="str">
        <f>35%*F272</f>
        <v>0</v>
      </c>
      <c r="N272" s="16" t="str">
        <f>5%*G272</f>
        <v>0</v>
      </c>
      <c r="O272" s="16" t="str">
        <f>SUM(J272:N272)</f>
        <v>0</v>
      </c>
      <c r="P272" s="18" t="str">
        <f>((H272+I272)%)*O272</f>
        <v>0</v>
      </c>
      <c r="Q272" s="16" t="str">
        <f>SUM(O272:P272)</f>
        <v>0</v>
      </c>
      <c r="R272" s="16" t="str">
        <f>ROUNDUP(Q272,0)</f>
        <v>0</v>
      </c>
      <c r="S272" s="17" t="str">
        <f>LOOKUP(R272,{0,1,49,51,54,57,60,64,68,72,76,80,85,90,"i","w"},{"N","F","D-","D","D+","C-","C","C+","B-","B","B+","A-","A","A+","IC","W"})</f>
        <v>0</v>
      </c>
    </row>
    <row r="273" spans="1:19" customHeight="1" ht="13.5">
      <c r="A273" s="20" t="str">
        <f>'COURSE WORK'!A274</f>
        <v>0</v>
      </c>
      <c r="B273" s="21" t="str">
        <f>'COURSE WORK'!B274</f>
        <v>0</v>
      </c>
      <c r="C273" s="14" t="str">
        <f>'COURSE WORK'!O274</f>
        <v>0</v>
      </c>
      <c r="D273" s="31"/>
      <c r="J273" s="16" t="str">
        <f>10.6%*C273</f>
        <v>0</v>
      </c>
      <c r="K273" s="16" t="str">
        <f>24.4%*D273</f>
        <v>0</v>
      </c>
      <c r="L273" s="17" t="str">
        <f>20%*E273</f>
        <v>0</v>
      </c>
      <c r="M273" s="16" t="str">
        <f>35%*F273</f>
        <v>0</v>
      </c>
      <c r="N273" s="16" t="str">
        <f>5%*G273</f>
        <v>0</v>
      </c>
      <c r="O273" s="16" t="str">
        <f>SUM(J273:N273)</f>
        <v>0</v>
      </c>
      <c r="P273" s="18" t="str">
        <f>((H273+I273)%)*O273</f>
        <v>0</v>
      </c>
      <c r="Q273" s="16" t="str">
        <f>SUM(O273:P273)</f>
        <v>0</v>
      </c>
      <c r="R273" s="16" t="str">
        <f>ROUNDUP(Q273,0)</f>
        <v>0</v>
      </c>
      <c r="S273" s="17" t="str">
        <f>LOOKUP(R273,{0,1,49,51,54,57,60,64,68,72,76,80,85,90,"i","w"},{"N","F","D-","D","D+","C-","C","C+","B-","B","B+","A-","A","A+","IC","W"})</f>
        <v>0</v>
      </c>
    </row>
    <row r="274" spans="1:19" customHeight="1" ht="13.5">
      <c r="A274" s="20" t="str">
        <f>'COURSE WORK'!A275</f>
        <v>0</v>
      </c>
      <c r="B274" s="21" t="str">
        <f>'COURSE WORK'!B275</f>
        <v>0</v>
      </c>
      <c r="C274" s="14" t="str">
        <f>'COURSE WORK'!O275</f>
        <v>0</v>
      </c>
      <c r="D274" s="31"/>
      <c r="J274" s="16" t="str">
        <f>10.6%*C274</f>
        <v>0</v>
      </c>
      <c r="K274" s="16" t="str">
        <f>24.4%*D274</f>
        <v>0</v>
      </c>
      <c r="L274" s="17" t="str">
        <f>20%*E274</f>
        <v>0</v>
      </c>
      <c r="M274" s="16" t="str">
        <f>35%*F274</f>
        <v>0</v>
      </c>
      <c r="N274" s="16" t="str">
        <f>5%*G274</f>
        <v>0</v>
      </c>
      <c r="O274" s="16" t="str">
        <f>SUM(J274:N274)</f>
        <v>0</v>
      </c>
      <c r="P274" s="18" t="str">
        <f>((H274+I274)%)*O274</f>
        <v>0</v>
      </c>
      <c r="Q274" s="16" t="str">
        <f>SUM(O274:P274)</f>
        <v>0</v>
      </c>
      <c r="R274" s="16" t="str">
        <f>ROUNDUP(Q274,0)</f>
        <v>0</v>
      </c>
      <c r="S274" s="17" t="str">
        <f>LOOKUP(R274,{0,1,49,51,54,57,60,64,68,72,76,80,85,90,"i","w"},{"N","F","D-","D","D+","C-","C","C+","B-","B","B+","A-","A","A+","IC","W"})</f>
        <v>0</v>
      </c>
    </row>
    <row r="275" spans="1:19" customHeight="1" ht="13.5">
      <c r="A275" s="20" t="str">
        <f>'COURSE WORK'!A276</f>
        <v>0</v>
      </c>
      <c r="B275" s="21" t="str">
        <f>'COURSE WORK'!B276</f>
        <v>0</v>
      </c>
      <c r="C275" s="14" t="str">
        <f>'COURSE WORK'!O276</f>
        <v>0</v>
      </c>
      <c r="D275" s="31"/>
      <c r="J275" s="16" t="str">
        <f>10.6%*C275</f>
        <v>0</v>
      </c>
      <c r="K275" s="16" t="str">
        <f>24.4%*D275</f>
        <v>0</v>
      </c>
      <c r="L275" s="17" t="str">
        <f>20%*E275</f>
        <v>0</v>
      </c>
      <c r="M275" s="16" t="str">
        <f>35%*F275</f>
        <v>0</v>
      </c>
      <c r="N275" s="16" t="str">
        <f>5%*G275</f>
        <v>0</v>
      </c>
      <c r="O275" s="16" t="str">
        <f>SUM(J275:N275)</f>
        <v>0</v>
      </c>
      <c r="P275" s="18" t="str">
        <f>((H275+I275)%)*O275</f>
        <v>0</v>
      </c>
      <c r="Q275" s="16" t="str">
        <f>SUM(O275:P275)</f>
        <v>0</v>
      </c>
      <c r="R275" s="16" t="str">
        <f>ROUNDUP(Q275,0)</f>
        <v>0</v>
      </c>
      <c r="S275" s="17" t="str">
        <f>LOOKUP(R275,{0,1,49,51,54,57,60,64,68,72,76,80,85,90,"i","w"},{"N","F","D-","D","D+","C-","C","C+","B-","B","B+","A-","A","A+","IC","W"})</f>
        <v>0</v>
      </c>
    </row>
    <row r="276" spans="1:19" customHeight="1" ht="13.5">
      <c r="A276" s="20" t="str">
        <f>'COURSE WORK'!A277</f>
        <v>0</v>
      </c>
      <c r="B276" s="21" t="str">
        <f>'COURSE WORK'!B277</f>
        <v>0</v>
      </c>
      <c r="C276" s="14" t="str">
        <f>'COURSE WORK'!O277</f>
        <v>0</v>
      </c>
      <c r="D276" s="31"/>
      <c r="J276" s="16" t="str">
        <f>10.6%*C276</f>
        <v>0</v>
      </c>
      <c r="K276" s="16" t="str">
        <f>24.4%*D276</f>
        <v>0</v>
      </c>
      <c r="L276" s="17" t="str">
        <f>20%*E276</f>
        <v>0</v>
      </c>
      <c r="M276" s="16" t="str">
        <f>35%*F276</f>
        <v>0</v>
      </c>
      <c r="N276" s="16" t="str">
        <f>5%*G276</f>
        <v>0</v>
      </c>
      <c r="O276" s="16" t="str">
        <f>SUM(J276:N276)</f>
        <v>0</v>
      </c>
      <c r="P276" s="18" t="str">
        <f>((H276+I276)%)*O276</f>
        <v>0</v>
      </c>
      <c r="Q276" s="16" t="str">
        <f>SUM(O276:P276)</f>
        <v>0</v>
      </c>
      <c r="R276" s="16" t="str">
        <f>ROUNDUP(Q276,0)</f>
        <v>0</v>
      </c>
      <c r="S276" s="17" t="str">
        <f>LOOKUP(R276,{0,1,49,51,54,57,60,64,68,72,76,80,85,90,"i","w"},{"N","F","D-","D","D+","C-","C","C+","B-","B","B+","A-","A","A+","IC","W"})</f>
        <v>0</v>
      </c>
    </row>
    <row r="277" spans="1:19" customHeight="1" ht="13.5">
      <c r="A277" s="20" t="str">
        <f>'COURSE WORK'!A278</f>
        <v>0</v>
      </c>
      <c r="B277" s="21" t="str">
        <f>'COURSE WORK'!B278</f>
        <v>0</v>
      </c>
      <c r="C277" s="14" t="str">
        <f>'COURSE WORK'!O278</f>
        <v>0</v>
      </c>
      <c r="D277" s="31"/>
      <c r="J277" s="16" t="str">
        <f>10.6%*C277</f>
        <v>0</v>
      </c>
      <c r="K277" s="16" t="str">
        <f>24.4%*D277</f>
        <v>0</v>
      </c>
      <c r="L277" s="17" t="str">
        <f>20%*E277</f>
        <v>0</v>
      </c>
      <c r="M277" s="16" t="str">
        <f>35%*F277</f>
        <v>0</v>
      </c>
      <c r="N277" s="16" t="str">
        <f>5%*G277</f>
        <v>0</v>
      </c>
      <c r="O277" s="16" t="str">
        <f>SUM(J277:N277)</f>
        <v>0</v>
      </c>
      <c r="P277" s="18" t="str">
        <f>((H277+I277)%)*O277</f>
        <v>0</v>
      </c>
      <c r="Q277" s="16" t="str">
        <f>SUM(O277:P277)</f>
        <v>0</v>
      </c>
      <c r="R277" s="16" t="str">
        <f>ROUNDUP(Q277,0)</f>
        <v>0</v>
      </c>
      <c r="S277" s="17" t="str">
        <f>LOOKUP(R277,{0,1,49,51,54,57,60,64,68,72,76,80,85,90,"i","w"},{"N","F","D-","D","D+","C-","C","C+","B-","B","B+","A-","A","A+","IC","W"})</f>
        <v>0</v>
      </c>
    </row>
    <row r="278" spans="1:19" customHeight="1" ht="13.5">
      <c r="A278" s="20" t="str">
        <f>'COURSE WORK'!A279</f>
        <v>0</v>
      </c>
      <c r="B278" s="21" t="str">
        <f>'COURSE WORK'!B279</f>
        <v>0</v>
      </c>
      <c r="C278" s="14" t="str">
        <f>'COURSE WORK'!O279</f>
        <v>0</v>
      </c>
      <c r="D278" s="31"/>
      <c r="J278" s="16" t="str">
        <f>10.6%*C278</f>
        <v>0</v>
      </c>
      <c r="K278" s="16" t="str">
        <f>24.4%*D278</f>
        <v>0</v>
      </c>
      <c r="L278" s="17" t="str">
        <f>20%*E278</f>
        <v>0</v>
      </c>
      <c r="M278" s="16" t="str">
        <f>35%*F278</f>
        <v>0</v>
      </c>
      <c r="N278" s="16" t="str">
        <f>5%*G278</f>
        <v>0</v>
      </c>
      <c r="O278" s="16" t="str">
        <f>SUM(J278:N278)</f>
        <v>0</v>
      </c>
      <c r="P278" s="18" t="str">
        <f>((H278+I278)%)*O278</f>
        <v>0</v>
      </c>
      <c r="Q278" s="16" t="str">
        <f>SUM(O278:P278)</f>
        <v>0</v>
      </c>
      <c r="R278" s="16" t="str">
        <f>ROUNDUP(Q278,0)</f>
        <v>0</v>
      </c>
      <c r="S278" s="17" t="str">
        <f>LOOKUP(R278,{0,1,49,51,54,57,60,64,68,72,76,80,85,90,"i","w"},{"N","F","D-","D","D+","C-","C","C+","B-","B","B+","A-","A","A+","IC","W"})</f>
        <v>0</v>
      </c>
    </row>
    <row r="279" spans="1:19" customHeight="1" ht="13.5">
      <c r="A279" s="20" t="str">
        <f>'COURSE WORK'!A280</f>
        <v>0</v>
      </c>
      <c r="B279" s="21" t="str">
        <f>'COURSE WORK'!B280</f>
        <v>0</v>
      </c>
      <c r="C279" s="14" t="str">
        <f>'COURSE WORK'!O280</f>
        <v>0</v>
      </c>
      <c r="D279" s="31"/>
      <c r="J279" s="16" t="str">
        <f>10.6%*C279</f>
        <v>0</v>
      </c>
      <c r="K279" s="16" t="str">
        <f>24.4%*D279</f>
        <v>0</v>
      </c>
      <c r="L279" s="17" t="str">
        <f>20%*E279</f>
        <v>0</v>
      </c>
      <c r="M279" s="16" t="str">
        <f>35%*F279</f>
        <v>0</v>
      </c>
      <c r="N279" s="16" t="str">
        <f>5%*G279</f>
        <v>0</v>
      </c>
      <c r="O279" s="16" t="str">
        <f>SUM(J279:N279)</f>
        <v>0</v>
      </c>
      <c r="P279" s="18" t="str">
        <f>((H279+I279)%)*O279</f>
        <v>0</v>
      </c>
      <c r="Q279" s="16" t="str">
        <f>SUM(O279:P279)</f>
        <v>0</v>
      </c>
      <c r="R279" s="16" t="str">
        <f>ROUNDUP(Q279,0)</f>
        <v>0</v>
      </c>
      <c r="S279" s="17" t="str">
        <f>LOOKUP(R279,{0,1,49,51,54,57,60,64,68,72,76,80,85,90,"i","w"},{"N","F","D-","D","D+","C-","C","C+","B-","B","B+","A-","A","A+","IC","W"})</f>
        <v>0</v>
      </c>
    </row>
    <row r="280" spans="1:19" customHeight="1" ht="13.5">
      <c r="A280" s="20" t="str">
        <f>'COURSE WORK'!A281</f>
        <v>0</v>
      </c>
      <c r="B280" s="21" t="str">
        <f>'COURSE WORK'!B281</f>
        <v>0</v>
      </c>
      <c r="C280" s="14" t="str">
        <f>'COURSE WORK'!O281</f>
        <v>0</v>
      </c>
      <c r="D280" s="31"/>
      <c r="J280" s="16" t="str">
        <f>10.6%*C280</f>
        <v>0</v>
      </c>
      <c r="K280" s="16" t="str">
        <f>24.4%*D280</f>
        <v>0</v>
      </c>
      <c r="L280" s="17" t="str">
        <f>20%*E280</f>
        <v>0</v>
      </c>
      <c r="M280" s="16" t="str">
        <f>35%*F280</f>
        <v>0</v>
      </c>
      <c r="N280" s="16" t="str">
        <f>5%*G280</f>
        <v>0</v>
      </c>
      <c r="O280" s="16" t="str">
        <f>SUM(J280:N280)</f>
        <v>0</v>
      </c>
      <c r="P280" s="18" t="str">
        <f>((H280+I280)%)*O280</f>
        <v>0</v>
      </c>
      <c r="Q280" s="16" t="str">
        <f>SUM(O280:P280)</f>
        <v>0</v>
      </c>
      <c r="R280" s="16" t="str">
        <f>ROUNDUP(Q280,0)</f>
        <v>0</v>
      </c>
      <c r="S280" s="17" t="str">
        <f>LOOKUP(R280,{0,1,49,51,54,57,60,64,68,72,76,80,85,90,"i","w"},{"N","F","D-","D","D+","C-","C","C+","B-","B","B+","A-","A","A+","IC","W"})</f>
        <v>0</v>
      </c>
    </row>
    <row r="281" spans="1:19" customHeight="1" ht="13.5">
      <c r="A281" s="20" t="str">
        <f>'COURSE WORK'!A282</f>
        <v>0</v>
      </c>
      <c r="B281" s="21" t="str">
        <f>'COURSE WORK'!B282</f>
        <v>0</v>
      </c>
      <c r="C281" s="14" t="str">
        <f>'COURSE WORK'!O282</f>
        <v>0</v>
      </c>
      <c r="D281" s="31"/>
      <c r="J281" s="16" t="str">
        <f>10.6%*C281</f>
        <v>0</v>
      </c>
      <c r="K281" s="16" t="str">
        <f>24.4%*D281</f>
        <v>0</v>
      </c>
      <c r="L281" s="17" t="str">
        <f>20%*E281</f>
        <v>0</v>
      </c>
      <c r="M281" s="16" t="str">
        <f>35%*F281</f>
        <v>0</v>
      </c>
      <c r="N281" s="16" t="str">
        <f>5%*G281</f>
        <v>0</v>
      </c>
      <c r="O281" s="16" t="str">
        <f>SUM(J281:N281)</f>
        <v>0</v>
      </c>
      <c r="P281" s="18" t="str">
        <f>((H281+I281)%)*O281</f>
        <v>0</v>
      </c>
      <c r="Q281" s="16" t="str">
        <f>SUM(O281:P281)</f>
        <v>0</v>
      </c>
      <c r="R281" s="16" t="str">
        <f>ROUNDUP(Q281,0)</f>
        <v>0</v>
      </c>
      <c r="S281" s="17" t="str">
        <f>LOOKUP(R281,{0,1,49,51,54,57,60,64,68,72,76,80,85,90,"i","w"},{"N","F","D-","D","D+","C-","C","C+","B-","B","B+","A-","A","A+","IC","W"})</f>
        <v>0</v>
      </c>
    </row>
    <row r="282" spans="1:19" customHeight="1" ht="13.5">
      <c r="A282" s="20" t="str">
        <f>'COURSE WORK'!A283</f>
        <v>0</v>
      </c>
      <c r="B282" s="21" t="str">
        <f>'COURSE WORK'!B283</f>
        <v>0</v>
      </c>
      <c r="C282" s="14" t="str">
        <f>'COURSE WORK'!O283</f>
        <v>0</v>
      </c>
      <c r="D282" s="31"/>
      <c r="J282" s="16" t="str">
        <f>10.6%*C282</f>
        <v>0</v>
      </c>
      <c r="K282" s="16" t="str">
        <f>24.4%*D282</f>
        <v>0</v>
      </c>
      <c r="L282" s="17" t="str">
        <f>20%*E282</f>
        <v>0</v>
      </c>
      <c r="M282" s="16" t="str">
        <f>35%*F282</f>
        <v>0</v>
      </c>
      <c r="N282" s="16" t="str">
        <f>5%*G282</f>
        <v>0</v>
      </c>
      <c r="O282" s="16" t="str">
        <f>SUM(J282:N282)</f>
        <v>0</v>
      </c>
      <c r="P282" s="18" t="str">
        <f>((H282+I282)%)*O282</f>
        <v>0</v>
      </c>
      <c r="Q282" s="16" t="str">
        <f>SUM(O282:P282)</f>
        <v>0</v>
      </c>
      <c r="R282" s="16" t="str">
        <f>ROUNDUP(Q282,0)</f>
        <v>0</v>
      </c>
      <c r="S282" s="17" t="str">
        <f>LOOKUP(R282,{0,1,49,51,54,57,60,64,68,72,76,80,85,90,"i","w"},{"N","F","D-","D","D+","C-","C","C+","B-","B","B+","A-","A","A+","IC","W"})</f>
        <v>0</v>
      </c>
    </row>
    <row r="283" spans="1:19" customHeight="1" ht="13.5">
      <c r="A283" s="20" t="str">
        <f>'COURSE WORK'!A284</f>
        <v>0</v>
      </c>
      <c r="B283" s="21" t="str">
        <f>'COURSE WORK'!B284</f>
        <v>0</v>
      </c>
      <c r="C283" s="14" t="str">
        <f>'COURSE WORK'!O284</f>
        <v>0</v>
      </c>
      <c r="D283" s="31"/>
      <c r="J283" s="16" t="str">
        <f>10.6%*C283</f>
        <v>0</v>
      </c>
      <c r="K283" s="16" t="str">
        <f>24.4%*D283</f>
        <v>0</v>
      </c>
      <c r="L283" s="17" t="str">
        <f>20%*E283</f>
        <v>0</v>
      </c>
      <c r="M283" s="16" t="str">
        <f>35%*F283</f>
        <v>0</v>
      </c>
      <c r="N283" s="16" t="str">
        <f>5%*G283</f>
        <v>0</v>
      </c>
      <c r="O283" s="16" t="str">
        <f>SUM(J283:N283)</f>
        <v>0</v>
      </c>
      <c r="P283" s="18" t="str">
        <f>((H283+I283)%)*O283</f>
        <v>0</v>
      </c>
      <c r="Q283" s="16" t="str">
        <f>SUM(O283:P283)</f>
        <v>0</v>
      </c>
      <c r="R283" s="16" t="str">
        <f>ROUNDUP(Q283,0)</f>
        <v>0</v>
      </c>
      <c r="S283" s="17" t="str">
        <f>LOOKUP(R283,{0,1,49,51,54,57,60,64,68,72,76,80,85,90,"i","w"},{"N","F","D-","D","D+","C-","C","C+","B-","B","B+","A-","A","A+","IC","W"})</f>
        <v>0</v>
      </c>
    </row>
    <row r="284" spans="1:19" customHeight="1" ht="13.5">
      <c r="A284" s="20" t="str">
        <f>'COURSE WORK'!A285</f>
        <v>0</v>
      </c>
      <c r="B284" s="21" t="str">
        <f>'COURSE WORK'!B285</f>
        <v>0</v>
      </c>
      <c r="C284" s="14" t="str">
        <f>'COURSE WORK'!O285</f>
        <v>0</v>
      </c>
      <c r="D284" s="31"/>
      <c r="J284" s="16" t="str">
        <f>10.6%*C284</f>
        <v>0</v>
      </c>
      <c r="K284" s="16" t="str">
        <f>24.4%*D284</f>
        <v>0</v>
      </c>
      <c r="L284" s="17" t="str">
        <f>20%*E284</f>
        <v>0</v>
      </c>
      <c r="M284" s="16" t="str">
        <f>35%*F284</f>
        <v>0</v>
      </c>
      <c r="N284" s="16" t="str">
        <f>5%*G284</f>
        <v>0</v>
      </c>
      <c r="O284" s="16" t="str">
        <f>SUM(J284:N284)</f>
        <v>0</v>
      </c>
      <c r="P284" s="18" t="str">
        <f>((H284+I284)%)*O284</f>
        <v>0</v>
      </c>
      <c r="Q284" s="16" t="str">
        <f>SUM(O284:P284)</f>
        <v>0</v>
      </c>
      <c r="R284" s="16" t="str">
        <f>ROUNDUP(Q284,0)</f>
        <v>0</v>
      </c>
      <c r="S284" s="17" t="str">
        <f>LOOKUP(R284,{0,1,49,51,54,57,60,64,68,72,76,80,85,90,"i","w"},{"N","F","D-","D","D+","C-","C","C+","B-","B","B+","A-","A","A+","IC","W"})</f>
        <v>0</v>
      </c>
    </row>
    <row r="285" spans="1:19" customHeight="1" ht="13.5">
      <c r="A285" s="20" t="str">
        <f>'COURSE WORK'!A286</f>
        <v>0</v>
      </c>
      <c r="B285" s="21" t="str">
        <f>'COURSE WORK'!B286</f>
        <v>0</v>
      </c>
      <c r="C285" s="14" t="str">
        <f>'COURSE WORK'!O286</f>
        <v>0</v>
      </c>
      <c r="D285" s="31"/>
      <c r="J285" s="16" t="str">
        <f>10.6%*C285</f>
        <v>0</v>
      </c>
      <c r="K285" s="16" t="str">
        <f>24.4%*D285</f>
        <v>0</v>
      </c>
      <c r="L285" s="17" t="str">
        <f>20%*E285</f>
        <v>0</v>
      </c>
      <c r="M285" s="16" t="str">
        <f>35%*F285</f>
        <v>0</v>
      </c>
      <c r="N285" s="16" t="str">
        <f>5%*G285</f>
        <v>0</v>
      </c>
      <c r="O285" s="16" t="str">
        <f>SUM(J285:N285)</f>
        <v>0</v>
      </c>
      <c r="P285" s="18" t="str">
        <f>((H285+I285)%)*O285</f>
        <v>0</v>
      </c>
      <c r="Q285" s="16" t="str">
        <f>SUM(O285:P285)</f>
        <v>0</v>
      </c>
      <c r="R285" s="16" t="str">
        <f>ROUNDUP(Q285,0)</f>
        <v>0</v>
      </c>
      <c r="S285" s="17" t="str">
        <f>LOOKUP(R285,{0,1,49,51,54,57,60,64,68,72,76,80,85,90,"i","w"},{"N","F","D-","D","D+","C-","C","C+","B-","B","B+","A-","A","A+","IC","W"})</f>
        <v>0</v>
      </c>
    </row>
    <row r="286" spans="1:19" customHeight="1" ht="13.5">
      <c r="A286" s="20" t="str">
        <f>'COURSE WORK'!A287</f>
        <v>0</v>
      </c>
      <c r="B286" s="21" t="str">
        <f>'COURSE WORK'!B287</f>
        <v>0</v>
      </c>
      <c r="C286" s="14" t="str">
        <f>'COURSE WORK'!O287</f>
        <v>0</v>
      </c>
      <c r="D286" s="31"/>
      <c r="J286" s="16" t="str">
        <f>10.6%*C286</f>
        <v>0</v>
      </c>
      <c r="K286" s="16" t="str">
        <f>24.4%*D286</f>
        <v>0</v>
      </c>
      <c r="L286" s="17" t="str">
        <f>20%*E286</f>
        <v>0</v>
      </c>
      <c r="M286" s="16" t="str">
        <f>35%*F286</f>
        <v>0</v>
      </c>
      <c r="N286" s="16" t="str">
        <f>5%*G286</f>
        <v>0</v>
      </c>
      <c r="O286" s="16" t="str">
        <f>SUM(J286:N286)</f>
        <v>0</v>
      </c>
      <c r="P286" s="18" t="str">
        <f>((H286+I286)%)*O286</f>
        <v>0</v>
      </c>
      <c r="Q286" s="16" t="str">
        <f>SUM(O286:P286)</f>
        <v>0</v>
      </c>
      <c r="R286" s="16" t="str">
        <f>ROUNDUP(Q286,0)</f>
        <v>0</v>
      </c>
      <c r="S286" s="17" t="str">
        <f>LOOKUP(R286,{0,1,49,51,54,57,60,64,68,72,76,80,85,90,"i","w"},{"N","F","D-","D","D+","C-","C","C+","B-","B","B+","A-","A","A+","IC","W"})</f>
        <v>0</v>
      </c>
    </row>
    <row r="287" spans="1:19" customHeight="1" ht="13.5">
      <c r="A287" s="20" t="str">
        <f>'COURSE WORK'!A288</f>
        <v>0</v>
      </c>
      <c r="B287" s="21" t="str">
        <f>'COURSE WORK'!B288</f>
        <v>0</v>
      </c>
      <c r="C287" s="14" t="str">
        <f>'COURSE WORK'!O288</f>
        <v>0</v>
      </c>
      <c r="D287" s="31"/>
      <c r="J287" s="16" t="str">
        <f>10.6%*C287</f>
        <v>0</v>
      </c>
      <c r="K287" s="16" t="str">
        <f>24.4%*D287</f>
        <v>0</v>
      </c>
      <c r="L287" s="17" t="str">
        <f>20%*E287</f>
        <v>0</v>
      </c>
      <c r="M287" s="16" t="str">
        <f>35%*F287</f>
        <v>0</v>
      </c>
      <c r="N287" s="16" t="str">
        <f>5%*G287</f>
        <v>0</v>
      </c>
      <c r="O287" s="16" t="str">
        <f>SUM(J287:N287)</f>
        <v>0</v>
      </c>
      <c r="P287" s="18" t="str">
        <f>((H287+I287)%)*O287</f>
        <v>0</v>
      </c>
      <c r="Q287" s="16" t="str">
        <f>SUM(O287:P287)</f>
        <v>0</v>
      </c>
      <c r="R287" s="16" t="str">
        <f>ROUNDUP(Q287,0)</f>
        <v>0</v>
      </c>
      <c r="S287" s="17" t="str">
        <f>LOOKUP(R287,{0,1,49,51,54,57,60,64,68,72,76,80,85,90,"i","w"},{"N","F","D-","D","D+","C-","C","C+","B-","B","B+","A-","A","A+","IC","W"})</f>
        <v>0</v>
      </c>
    </row>
    <row r="288" spans="1:19" customHeight="1" ht="13.5">
      <c r="A288" s="20" t="str">
        <f>'COURSE WORK'!A289</f>
        <v>0</v>
      </c>
      <c r="B288" s="21" t="str">
        <f>'COURSE WORK'!B289</f>
        <v>0</v>
      </c>
      <c r="C288" s="14" t="str">
        <f>'COURSE WORK'!O289</f>
        <v>0</v>
      </c>
      <c r="D288" s="31"/>
      <c r="J288" s="16" t="str">
        <f>10.6%*C288</f>
        <v>0</v>
      </c>
      <c r="K288" s="16" t="str">
        <f>24.4%*D288</f>
        <v>0</v>
      </c>
      <c r="L288" s="17" t="str">
        <f>20%*E288</f>
        <v>0</v>
      </c>
      <c r="M288" s="16" t="str">
        <f>35%*F288</f>
        <v>0</v>
      </c>
      <c r="N288" s="16" t="str">
        <f>5%*G288</f>
        <v>0</v>
      </c>
      <c r="O288" s="16" t="str">
        <f>SUM(J288:N288)</f>
        <v>0</v>
      </c>
      <c r="P288" s="18" t="str">
        <f>((H288+I288)%)*O288</f>
        <v>0</v>
      </c>
      <c r="Q288" s="16" t="str">
        <f>SUM(O288:P288)</f>
        <v>0</v>
      </c>
      <c r="R288" s="16" t="str">
        <f>ROUNDUP(Q288,0)</f>
        <v>0</v>
      </c>
      <c r="S288" s="17" t="str">
        <f>LOOKUP(R288,{0,1,49,51,54,57,60,64,68,72,76,80,85,90,"i","w"},{"N","F","D-","D","D+","C-","C","C+","B-","B","B+","A-","A","A+","IC","W"})</f>
        <v>0</v>
      </c>
    </row>
    <row r="289" spans="1:19" customHeight="1" ht="13.5">
      <c r="A289" s="20" t="str">
        <f>'COURSE WORK'!A290</f>
        <v>0</v>
      </c>
      <c r="B289" s="21" t="str">
        <f>'COURSE WORK'!B290</f>
        <v>0</v>
      </c>
      <c r="C289" s="14" t="str">
        <f>'COURSE WORK'!O290</f>
        <v>0</v>
      </c>
      <c r="D289" s="31"/>
      <c r="J289" s="16" t="str">
        <f>10.6%*C289</f>
        <v>0</v>
      </c>
      <c r="K289" s="16" t="str">
        <f>24.4%*D289</f>
        <v>0</v>
      </c>
      <c r="L289" s="17" t="str">
        <f>20%*E289</f>
        <v>0</v>
      </c>
      <c r="M289" s="16" t="str">
        <f>35%*F289</f>
        <v>0</v>
      </c>
      <c r="N289" s="16" t="str">
        <f>5%*G289</f>
        <v>0</v>
      </c>
      <c r="O289" s="16" t="str">
        <f>SUM(J289:N289)</f>
        <v>0</v>
      </c>
      <c r="P289" s="18" t="str">
        <f>((H289+I289)%)*O289</f>
        <v>0</v>
      </c>
      <c r="Q289" s="16" t="str">
        <f>SUM(O289:P289)</f>
        <v>0</v>
      </c>
      <c r="R289" s="16" t="str">
        <f>ROUNDUP(Q289,0)</f>
        <v>0</v>
      </c>
      <c r="S289" s="17" t="str">
        <f>LOOKUP(R289,{0,1,49,51,54,57,60,64,68,72,76,80,85,90,"i","w"},{"N","F","D-","D","D+","C-","C","C+","B-","B","B+","A-","A","A+","IC","W"})</f>
        <v>0</v>
      </c>
    </row>
    <row r="290" spans="1:19" customHeight="1" ht="13.5">
      <c r="A290" s="20" t="str">
        <f>'COURSE WORK'!A291</f>
        <v>0</v>
      </c>
      <c r="B290" s="21" t="str">
        <f>'COURSE WORK'!B291</f>
        <v>0</v>
      </c>
      <c r="C290" s="14" t="str">
        <f>'COURSE WORK'!O291</f>
        <v>0</v>
      </c>
      <c r="D290" s="31"/>
      <c r="J290" s="16" t="str">
        <f>10.6%*C290</f>
        <v>0</v>
      </c>
      <c r="K290" s="16" t="str">
        <f>24.4%*D290</f>
        <v>0</v>
      </c>
      <c r="L290" s="17" t="str">
        <f>20%*E290</f>
        <v>0</v>
      </c>
      <c r="M290" s="16" t="str">
        <f>35%*F290</f>
        <v>0</v>
      </c>
      <c r="N290" s="16" t="str">
        <f>5%*G290</f>
        <v>0</v>
      </c>
      <c r="O290" s="16" t="str">
        <f>SUM(J290:N290)</f>
        <v>0</v>
      </c>
      <c r="P290" s="18" t="str">
        <f>((H290+I290)%)*O290</f>
        <v>0</v>
      </c>
      <c r="Q290" s="16" t="str">
        <f>SUM(O290:P290)</f>
        <v>0</v>
      </c>
      <c r="R290" s="16" t="str">
        <f>ROUNDUP(Q290,0)</f>
        <v>0</v>
      </c>
      <c r="S290" s="17" t="str">
        <f>LOOKUP(R290,{0,1,49,51,54,57,60,64,68,72,76,80,85,90,"i","w"},{"N","F","D-","D","D+","C-","C","C+","B-","B","B+","A-","A","A+","IC","W"})</f>
        <v>0</v>
      </c>
    </row>
    <row r="291" spans="1:19" customHeight="1" ht="13.5">
      <c r="A291" s="20" t="str">
        <f>'COURSE WORK'!A292</f>
        <v>0</v>
      </c>
      <c r="B291" s="21" t="str">
        <f>'COURSE WORK'!B292</f>
        <v>0</v>
      </c>
      <c r="C291" s="14" t="str">
        <f>'COURSE WORK'!O292</f>
        <v>0</v>
      </c>
      <c r="D291" s="31"/>
      <c r="J291" s="16" t="str">
        <f>10.6%*C291</f>
        <v>0</v>
      </c>
      <c r="K291" s="16" t="str">
        <f>24.4%*D291</f>
        <v>0</v>
      </c>
      <c r="L291" s="17" t="str">
        <f>20%*E291</f>
        <v>0</v>
      </c>
      <c r="M291" s="16" t="str">
        <f>35%*F291</f>
        <v>0</v>
      </c>
      <c r="N291" s="16" t="str">
        <f>5%*G291</f>
        <v>0</v>
      </c>
      <c r="O291" s="16" t="str">
        <f>SUM(J291:N291)</f>
        <v>0</v>
      </c>
      <c r="P291" s="18" t="str">
        <f>((H291+I291)%)*O291</f>
        <v>0</v>
      </c>
      <c r="Q291" s="16" t="str">
        <f>SUM(O291:P291)</f>
        <v>0</v>
      </c>
      <c r="R291" s="16" t="str">
        <f>ROUNDUP(Q291,0)</f>
        <v>0</v>
      </c>
      <c r="S291" s="17" t="str">
        <f>LOOKUP(R291,{0,1,49,51,54,57,60,64,68,72,76,80,85,90,"i","w"},{"N","F","D-","D","D+","C-","C","C+","B-","B","B+","A-","A","A+","IC","W"})</f>
        <v>0</v>
      </c>
    </row>
    <row r="292" spans="1:19" customHeight="1" ht="13.5">
      <c r="A292" s="20" t="str">
        <f>'COURSE WORK'!A293</f>
        <v>0</v>
      </c>
      <c r="B292" s="21" t="str">
        <f>'COURSE WORK'!B293</f>
        <v>0</v>
      </c>
      <c r="C292" s="14" t="str">
        <f>'COURSE WORK'!O293</f>
        <v>0</v>
      </c>
      <c r="D292" s="31"/>
      <c r="J292" s="16" t="str">
        <f>10.6%*C292</f>
        <v>0</v>
      </c>
      <c r="K292" s="16" t="str">
        <f>24.4%*D292</f>
        <v>0</v>
      </c>
      <c r="L292" s="17" t="str">
        <f>20%*E292</f>
        <v>0</v>
      </c>
      <c r="M292" s="16" t="str">
        <f>35%*F292</f>
        <v>0</v>
      </c>
      <c r="N292" s="16" t="str">
        <f>5%*G292</f>
        <v>0</v>
      </c>
      <c r="O292" s="16" t="str">
        <f>SUM(J292:N292)</f>
        <v>0</v>
      </c>
      <c r="P292" s="18" t="str">
        <f>((H292+I292)%)*O292</f>
        <v>0</v>
      </c>
      <c r="Q292" s="16" t="str">
        <f>SUM(O292:P292)</f>
        <v>0</v>
      </c>
      <c r="R292" s="16" t="str">
        <f>ROUNDUP(Q292,0)</f>
        <v>0</v>
      </c>
      <c r="S292" s="17" t="str">
        <f>LOOKUP(R292,{0,1,49,51,54,57,60,64,68,72,76,80,85,90,"i","w"},{"N","F","D-","D","D+","C-","C","C+","B-","B","B+","A-","A","A+","IC","W"})</f>
        <v>0</v>
      </c>
    </row>
    <row r="293" spans="1:19" customHeight="1" ht="13.5">
      <c r="A293" s="20" t="str">
        <f>'COURSE WORK'!A294</f>
        <v>0</v>
      </c>
      <c r="B293" s="21" t="str">
        <f>'COURSE WORK'!B294</f>
        <v>0</v>
      </c>
      <c r="C293" s="14" t="str">
        <f>'COURSE WORK'!O294</f>
        <v>0</v>
      </c>
      <c r="D293" s="31"/>
      <c r="J293" s="16" t="str">
        <f>10.6%*C293</f>
        <v>0</v>
      </c>
      <c r="K293" s="16" t="str">
        <f>24.4%*D293</f>
        <v>0</v>
      </c>
      <c r="L293" s="17" t="str">
        <f>20%*E293</f>
        <v>0</v>
      </c>
      <c r="M293" s="16" t="str">
        <f>35%*F293</f>
        <v>0</v>
      </c>
      <c r="N293" s="16" t="str">
        <f>5%*G293</f>
        <v>0</v>
      </c>
      <c r="O293" s="16" t="str">
        <f>SUM(J293:N293)</f>
        <v>0</v>
      </c>
      <c r="P293" s="18" t="str">
        <f>((H293+I293)%)*O293</f>
        <v>0</v>
      </c>
      <c r="Q293" s="16" t="str">
        <f>SUM(O293:P293)</f>
        <v>0</v>
      </c>
      <c r="R293" s="16" t="str">
        <f>ROUNDUP(Q293,0)</f>
        <v>0</v>
      </c>
      <c r="S293" s="17" t="str">
        <f>LOOKUP(R293,{0,1,49,51,54,57,60,64,68,72,76,80,85,90,"i","w"},{"N","F","D-","D","D+","C-","C","C+","B-","B","B+","A-","A","A+","IC","W"})</f>
        <v>0</v>
      </c>
    </row>
    <row r="294" spans="1:19" customHeight="1" ht="13.5">
      <c r="A294" s="20" t="str">
        <f>'COURSE WORK'!A295</f>
        <v>0</v>
      </c>
      <c r="B294" s="21" t="str">
        <f>'COURSE WORK'!B295</f>
        <v>0</v>
      </c>
      <c r="C294" s="14" t="str">
        <f>'COURSE WORK'!O295</f>
        <v>0</v>
      </c>
      <c r="D294" s="31"/>
      <c r="J294" s="16" t="str">
        <f>10.6%*C294</f>
        <v>0</v>
      </c>
      <c r="K294" s="16" t="str">
        <f>24.4%*D294</f>
        <v>0</v>
      </c>
      <c r="L294" s="17" t="str">
        <f>20%*E294</f>
        <v>0</v>
      </c>
      <c r="M294" s="16" t="str">
        <f>35%*F294</f>
        <v>0</v>
      </c>
      <c r="N294" s="16" t="str">
        <f>5%*G294</f>
        <v>0</v>
      </c>
      <c r="O294" s="16" t="str">
        <f>SUM(J294:N294)</f>
        <v>0</v>
      </c>
      <c r="P294" s="18" t="str">
        <f>((H294+I294)%)*O294</f>
        <v>0</v>
      </c>
      <c r="Q294" s="16" t="str">
        <f>SUM(O294:P294)</f>
        <v>0</v>
      </c>
      <c r="R294" s="16" t="str">
        <f>ROUNDUP(Q294,0)</f>
        <v>0</v>
      </c>
      <c r="S294" s="17" t="str">
        <f>LOOKUP(R294,{0,1,49,51,54,57,60,64,68,72,76,80,85,90,"i","w"},{"N","F","D-","D","D+","C-","C","C+","B-","B","B+","A-","A","A+","IC","W"})</f>
        <v>0</v>
      </c>
    </row>
    <row r="295" spans="1:19" customHeight="1" ht="13.5">
      <c r="A295" s="20" t="str">
        <f>'COURSE WORK'!A296</f>
        <v>0</v>
      </c>
      <c r="B295" s="21" t="str">
        <f>'COURSE WORK'!B296</f>
        <v>0</v>
      </c>
      <c r="C295" s="14" t="str">
        <f>'COURSE WORK'!O296</f>
        <v>0</v>
      </c>
      <c r="D295" s="31"/>
      <c r="J295" s="16" t="str">
        <f>10.6%*C295</f>
        <v>0</v>
      </c>
      <c r="K295" s="16" t="str">
        <f>24.4%*D295</f>
        <v>0</v>
      </c>
      <c r="L295" s="17" t="str">
        <f>20%*E295</f>
        <v>0</v>
      </c>
      <c r="M295" s="16" t="str">
        <f>35%*F295</f>
        <v>0</v>
      </c>
      <c r="N295" s="16" t="str">
        <f>5%*G295</f>
        <v>0</v>
      </c>
      <c r="O295" s="16" t="str">
        <f>SUM(J295:N295)</f>
        <v>0</v>
      </c>
      <c r="P295" s="18" t="str">
        <f>((H295+I295)%)*O295</f>
        <v>0</v>
      </c>
      <c r="Q295" s="16" t="str">
        <f>SUM(O295:P295)</f>
        <v>0</v>
      </c>
      <c r="R295" s="16" t="str">
        <f>ROUNDUP(Q295,0)</f>
        <v>0</v>
      </c>
      <c r="S295" s="17" t="str">
        <f>LOOKUP(R295,{0,1,49,51,54,57,60,64,68,72,76,80,85,90,"i","w"},{"N","F","D-","D","D+","C-","C","C+","B-","B","B+","A-","A","A+","IC","W"})</f>
        <v>0</v>
      </c>
    </row>
    <row r="296" spans="1:19" customHeight="1" ht="13.5">
      <c r="A296" s="20" t="str">
        <f>'COURSE WORK'!A297</f>
        <v>0</v>
      </c>
      <c r="B296" s="21" t="str">
        <f>'COURSE WORK'!B297</f>
        <v>0</v>
      </c>
      <c r="C296" s="14" t="str">
        <f>'COURSE WORK'!O297</f>
        <v>0</v>
      </c>
      <c r="D296" s="31"/>
      <c r="J296" s="16" t="str">
        <f>10.6%*C296</f>
        <v>0</v>
      </c>
      <c r="K296" s="16" t="str">
        <f>24.4%*D296</f>
        <v>0</v>
      </c>
      <c r="L296" s="17" t="str">
        <f>20%*E296</f>
        <v>0</v>
      </c>
      <c r="M296" s="16" t="str">
        <f>35%*F296</f>
        <v>0</v>
      </c>
      <c r="N296" s="16" t="str">
        <f>5%*G296</f>
        <v>0</v>
      </c>
      <c r="O296" s="16" t="str">
        <f>SUM(J296:N296)</f>
        <v>0</v>
      </c>
      <c r="P296" s="18" t="str">
        <f>((H296+I296)%)*O296</f>
        <v>0</v>
      </c>
      <c r="Q296" s="16" t="str">
        <f>SUM(O296:P296)</f>
        <v>0</v>
      </c>
      <c r="R296" s="16" t="str">
        <f>ROUNDUP(Q296,0)</f>
        <v>0</v>
      </c>
      <c r="S296" s="17" t="str">
        <f>LOOKUP(R296,{0,1,49,51,54,57,60,64,68,72,76,80,85,90,"i","w"},{"N","F","D-","D","D+","C-","C","C+","B-","B","B+","A-","A","A+","IC","W"})</f>
        <v>0</v>
      </c>
    </row>
    <row r="297" spans="1:19" customHeight="1" ht="13.5">
      <c r="A297" s="20" t="str">
        <f>'COURSE WORK'!A298</f>
        <v>0</v>
      </c>
      <c r="B297" s="21" t="str">
        <f>'COURSE WORK'!B298</f>
        <v>0</v>
      </c>
      <c r="C297" s="14" t="str">
        <f>'COURSE WORK'!O298</f>
        <v>0</v>
      </c>
      <c r="D297" s="31"/>
      <c r="J297" s="16" t="str">
        <f>10.6%*C297</f>
        <v>0</v>
      </c>
      <c r="K297" s="16" t="str">
        <f>24.4%*D297</f>
        <v>0</v>
      </c>
      <c r="L297" s="17" t="str">
        <f>20%*E297</f>
        <v>0</v>
      </c>
      <c r="M297" s="16" t="str">
        <f>35%*F297</f>
        <v>0</v>
      </c>
      <c r="N297" s="16" t="str">
        <f>5%*G297</f>
        <v>0</v>
      </c>
      <c r="O297" s="16" t="str">
        <f>SUM(J297:N297)</f>
        <v>0</v>
      </c>
      <c r="P297" s="18" t="str">
        <f>((H297+I297)%)*O297</f>
        <v>0</v>
      </c>
      <c r="Q297" s="16" t="str">
        <f>SUM(O297:P297)</f>
        <v>0</v>
      </c>
      <c r="R297" s="16" t="str">
        <f>ROUNDUP(Q297,0)</f>
        <v>0</v>
      </c>
      <c r="S297" s="17" t="str">
        <f>LOOKUP(R297,{0,1,49,51,54,57,60,64,68,72,76,80,85,90,"i","w"},{"N","F","D-","D","D+","C-","C","C+","B-","B","B+","A-","A","A+","IC","W"})</f>
        <v>0</v>
      </c>
    </row>
    <row r="298" spans="1:19" customHeight="1" ht="13.5">
      <c r="A298" s="20" t="str">
        <f>'COURSE WORK'!A299</f>
        <v>0</v>
      </c>
      <c r="B298" s="21" t="str">
        <f>'COURSE WORK'!B299</f>
        <v>0</v>
      </c>
      <c r="C298" s="14" t="str">
        <f>'COURSE WORK'!O299</f>
        <v>0</v>
      </c>
      <c r="D298" s="31"/>
      <c r="J298" s="16" t="str">
        <f>10.6%*C298</f>
        <v>0</v>
      </c>
      <c r="K298" s="16" t="str">
        <f>24.4%*D298</f>
        <v>0</v>
      </c>
      <c r="L298" s="17" t="str">
        <f>20%*E298</f>
        <v>0</v>
      </c>
      <c r="M298" s="16" t="str">
        <f>35%*F298</f>
        <v>0</v>
      </c>
      <c r="N298" s="16" t="str">
        <f>5%*G298</f>
        <v>0</v>
      </c>
      <c r="O298" s="16" t="str">
        <f>SUM(J298:N298)</f>
        <v>0</v>
      </c>
      <c r="P298" s="18" t="str">
        <f>((H298+I298)%)*O298</f>
        <v>0</v>
      </c>
      <c r="Q298" s="16" t="str">
        <f>SUM(O298:P298)</f>
        <v>0</v>
      </c>
      <c r="R298" s="16" t="str">
        <f>ROUNDUP(Q298,0)</f>
        <v>0</v>
      </c>
      <c r="S298" s="17" t="str">
        <f>LOOKUP(R298,{0,1,49,51,54,57,60,64,68,72,76,80,85,90,"i","w"},{"N","F","D-","D","D+","C-","C","C+","B-","B","B+","A-","A","A+","IC","W"})</f>
        <v>0</v>
      </c>
    </row>
    <row r="299" spans="1:19" customHeight="1" ht="13.5">
      <c r="A299" s="20" t="str">
        <f>'COURSE WORK'!A300</f>
        <v>0</v>
      </c>
      <c r="B299" s="21" t="str">
        <f>'COURSE WORK'!B300</f>
        <v>0</v>
      </c>
      <c r="C299" s="14" t="str">
        <f>'COURSE WORK'!O300</f>
        <v>0</v>
      </c>
      <c r="D299" s="31"/>
      <c r="J299" s="16" t="str">
        <f>10.6%*C299</f>
        <v>0</v>
      </c>
      <c r="K299" s="16" t="str">
        <f>24.4%*D299</f>
        <v>0</v>
      </c>
      <c r="L299" s="17" t="str">
        <f>20%*E299</f>
        <v>0</v>
      </c>
      <c r="M299" s="16" t="str">
        <f>35%*F299</f>
        <v>0</v>
      </c>
      <c r="N299" s="16" t="str">
        <f>5%*G299</f>
        <v>0</v>
      </c>
      <c r="O299" s="16" t="str">
        <f>SUM(J299:N299)</f>
        <v>0</v>
      </c>
      <c r="P299" s="18" t="str">
        <f>((H299+I299)%)*O299</f>
        <v>0</v>
      </c>
      <c r="Q299" s="16" t="str">
        <f>SUM(O299:P299)</f>
        <v>0</v>
      </c>
      <c r="R299" s="16" t="str">
        <f>ROUNDUP(Q299,0)</f>
        <v>0</v>
      </c>
      <c r="S299" s="17" t="str">
        <f>LOOKUP(R299,{0,1,49,51,54,57,60,64,68,72,76,80,85,90,"i","w"},{"N","F","D-","D","D+","C-","C","C+","B-","B","B+","A-","A","A+","IC","W"})</f>
        <v>0</v>
      </c>
    </row>
    <row r="300" spans="1:19" customHeight="1" ht="13.5">
      <c r="A300" s="20" t="str">
        <f>'COURSE WORK'!A301</f>
        <v>0</v>
      </c>
      <c r="B300" s="21" t="str">
        <f>'COURSE WORK'!B301</f>
        <v>0</v>
      </c>
      <c r="C300" s="14" t="str">
        <f>'COURSE WORK'!O301</f>
        <v>0</v>
      </c>
      <c r="D300" s="31"/>
      <c r="J300" s="16" t="str">
        <f>10.6%*C300</f>
        <v>0</v>
      </c>
      <c r="K300" s="16" t="str">
        <f>24.4%*D300</f>
        <v>0</v>
      </c>
      <c r="L300" s="17" t="str">
        <f>20%*E300</f>
        <v>0</v>
      </c>
      <c r="M300" s="16" t="str">
        <f>35%*F300</f>
        <v>0</v>
      </c>
      <c r="N300" s="16" t="str">
        <f>5%*G300</f>
        <v>0</v>
      </c>
      <c r="O300" s="16" t="str">
        <f>SUM(J300:N300)</f>
        <v>0</v>
      </c>
      <c r="P300" s="18" t="str">
        <f>((H300+I300)%)*O300</f>
        <v>0</v>
      </c>
      <c r="Q300" s="16" t="str">
        <f>SUM(O300:P300)</f>
        <v>0</v>
      </c>
      <c r="R300" s="16" t="str">
        <f>ROUNDUP(Q300,0)</f>
        <v>0</v>
      </c>
      <c r="S300" s="17" t="str">
        <f>LOOKUP(R300,{0,1,49,51,54,57,60,64,68,72,76,80,85,90,"i","w"},{"N","F","D-","D","D+","C-","C","C+","B-","B","B+","A-","A","A+","IC","W"})</f>
        <v>0</v>
      </c>
    </row>
    <row r="301" spans="1:19" customHeight="1" ht="13.5">
      <c r="A301" s="20" t="str">
        <f>'COURSE WORK'!A302</f>
        <v>0</v>
      </c>
      <c r="B301" s="21" t="str">
        <f>'COURSE WORK'!B302</f>
        <v>0</v>
      </c>
      <c r="C301" s="14" t="str">
        <f>'COURSE WORK'!O302</f>
        <v>0</v>
      </c>
      <c r="D301" s="31"/>
      <c r="J301" s="16" t="str">
        <f>10.6%*C301</f>
        <v>0</v>
      </c>
      <c r="K301" s="16" t="str">
        <f>24.4%*D301</f>
        <v>0</v>
      </c>
      <c r="L301" s="17" t="str">
        <f>20%*E301</f>
        <v>0</v>
      </c>
      <c r="M301" s="16" t="str">
        <f>35%*F301</f>
        <v>0</v>
      </c>
      <c r="N301" s="16" t="str">
        <f>5%*G301</f>
        <v>0</v>
      </c>
      <c r="O301" s="16" t="str">
        <f>SUM(J301:N301)</f>
        <v>0</v>
      </c>
      <c r="P301" s="18" t="str">
        <f>((H301+I301)%)*O301</f>
        <v>0</v>
      </c>
      <c r="Q301" s="16" t="str">
        <f>SUM(O301:P301)</f>
        <v>0</v>
      </c>
      <c r="R301" s="16" t="str">
        <f>ROUNDUP(Q301,0)</f>
        <v>0</v>
      </c>
      <c r="S301" s="17" t="str">
        <f>LOOKUP(R301,{0,1,49,51,54,57,60,64,68,72,76,80,85,90,"i","w"},{"N","F","D-","D","D+","C-","C","C+","B-","B","B+","A-","A","A+","IC","W"})</f>
        <v>0</v>
      </c>
    </row>
    <row r="302" spans="1:19" customHeight="1" ht="13.5">
      <c r="A302" s="20" t="str">
        <f>'COURSE WORK'!A303</f>
        <v>0</v>
      </c>
      <c r="B302" s="21" t="str">
        <f>'COURSE WORK'!B303</f>
        <v>0</v>
      </c>
      <c r="C302" s="14" t="str">
        <f>'COURSE WORK'!O303</f>
        <v>0</v>
      </c>
      <c r="D302" s="31"/>
      <c r="J302" s="16" t="str">
        <f>10.6%*C302</f>
        <v>0</v>
      </c>
      <c r="K302" s="16" t="str">
        <f>24.4%*D302</f>
        <v>0</v>
      </c>
      <c r="L302" s="17" t="str">
        <f>20%*E302</f>
        <v>0</v>
      </c>
      <c r="M302" s="16" t="str">
        <f>35%*F302</f>
        <v>0</v>
      </c>
      <c r="N302" s="16" t="str">
        <f>5%*G302</f>
        <v>0</v>
      </c>
      <c r="O302" s="16" t="str">
        <f>SUM(J302:N302)</f>
        <v>0</v>
      </c>
      <c r="P302" s="18" t="str">
        <f>((H302+I302)%)*O302</f>
        <v>0</v>
      </c>
      <c r="Q302" s="16" t="str">
        <f>SUM(O302:P302)</f>
        <v>0</v>
      </c>
      <c r="R302" s="16" t="str">
        <f>ROUNDUP(Q302,0)</f>
        <v>0</v>
      </c>
      <c r="S302" s="17" t="str">
        <f>LOOKUP(R302,{0,1,49,51,54,57,60,64,68,72,76,80,85,90,"i","w"},{"N","F","D-","D","D+","C-","C","C+","B-","B","B+","A-","A","A+","IC","W"})</f>
        <v>0</v>
      </c>
    </row>
    <row r="303" spans="1:19" customHeight="1" ht="13.5">
      <c r="A303" s="20" t="str">
        <f>'COURSE WORK'!A304</f>
        <v>0</v>
      </c>
      <c r="B303" s="21" t="str">
        <f>'COURSE WORK'!B304</f>
        <v>0</v>
      </c>
      <c r="C303" s="14" t="str">
        <f>'COURSE WORK'!O304</f>
        <v>0</v>
      </c>
      <c r="D303" s="31"/>
      <c r="J303" s="16" t="str">
        <f>10.6%*C303</f>
        <v>0</v>
      </c>
      <c r="K303" s="16" t="str">
        <f>24.4%*D303</f>
        <v>0</v>
      </c>
      <c r="L303" s="17" t="str">
        <f>20%*E303</f>
        <v>0</v>
      </c>
      <c r="M303" s="16" t="str">
        <f>35%*F303</f>
        <v>0</v>
      </c>
      <c r="N303" s="16" t="str">
        <f>5%*G303</f>
        <v>0</v>
      </c>
      <c r="O303" s="16" t="str">
        <f>SUM(J303:N303)</f>
        <v>0</v>
      </c>
      <c r="P303" s="18" t="str">
        <f>((H303+I303)%)*O303</f>
        <v>0</v>
      </c>
      <c r="Q303" s="16" t="str">
        <f>SUM(O303:P303)</f>
        <v>0</v>
      </c>
      <c r="R303" s="16" t="str">
        <f>ROUNDUP(Q303,0)</f>
        <v>0</v>
      </c>
      <c r="S303" s="17" t="str">
        <f>LOOKUP(R303,{0,1,49,51,54,57,60,64,68,72,76,80,85,90,"i","w"},{"N","F","D-","D","D+","C-","C","C+","B-","B","B+","A-","A","A+","IC","W"})</f>
        <v>0</v>
      </c>
    </row>
    <row r="304" spans="1:19" customHeight="1" ht="13.5">
      <c r="A304" s="20" t="str">
        <f>'COURSE WORK'!A305</f>
        <v>0</v>
      </c>
      <c r="B304" s="21" t="str">
        <f>'COURSE WORK'!B305</f>
        <v>0</v>
      </c>
      <c r="C304" s="14" t="str">
        <f>'COURSE WORK'!O305</f>
        <v>0</v>
      </c>
      <c r="D304" s="31"/>
      <c r="J304" s="16" t="str">
        <f>10.6%*C304</f>
        <v>0</v>
      </c>
      <c r="K304" s="16" t="str">
        <f>24.4%*D304</f>
        <v>0</v>
      </c>
      <c r="L304" s="17" t="str">
        <f>20%*E304</f>
        <v>0</v>
      </c>
      <c r="M304" s="16" t="str">
        <f>35%*F304</f>
        <v>0</v>
      </c>
      <c r="N304" s="16" t="str">
        <f>5%*G304</f>
        <v>0</v>
      </c>
      <c r="O304" s="16" t="str">
        <f>SUM(J304:N304)</f>
        <v>0</v>
      </c>
      <c r="P304" s="18" t="str">
        <f>((H304+I304)%)*O304</f>
        <v>0</v>
      </c>
      <c r="Q304" s="16" t="str">
        <f>SUM(O304:P304)</f>
        <v>0</v>
      </c>
      <c r="R304" s="16" t="str">
        <f>ROUNDUP(Q304,0)</f>
        <v>0</v>
      </c>
      <c r="S304" s="17" t="str">
        <f>LOOKUP(R304,{0,1,49,51,54,57,60,64,68,72,76,80,85,90,"i","w"},{"N","F","D-","D","D+","C-","C","C+","B-","B","B+","A-","A","A+","IC","W"})</f>
        <v>0</v>
      </c>
    </row>
    <row r="305" spans="1:19" customHeight="1" ht="13.5">
      <c r="A305" s="20" t="str">
        <f>'COURSE WORK'!A306</f>
        <v>0</v>
      </c>
      <c r="B305" s="21" t="str">
        <f>'COURSE WORK'!B306</f>
        <v>0</v>
      </c>
      <c r="C305" s="14" t="str">
        <f>'COURSE WORK'!O306</f>
        <v>0</v>
      </c>
      <c r="D305" s="31"/>
      <c r="J305" s="16" t="str">
        <f>10.6%*C305</f>
        <v>0</v>
      </c>
      <c r="K305" s="16" t="str">
        <f>24.4%*D305</f>
        <v>0</v>
      </c>
      <c r="L305" s="17" t="str">
        <f>20%*E305</f>
        <v>0</v>
      </c>
      <c r="M305" s="16" t="str">
        <f>35%*F305</f>
        <v>0</v>
      </c>
      <c r="N305" s="16" t="str">
        <f>5%*G305</f>
        <v>0</v>
      </c>
      <c r="O305" s="16" t="str">
        <f>SUM(J305:N305)</f>
        <v>0</v>
      </c>
      <c r="P305" s="18" t="str">
        <f>((H305+I305)%)*O305</f>
        <v>0</v>
      </c>
      <c r="Q305" s="16" t="str">
        <f>SUM(O305:P305)</f>
        <v>0</v>
      </c>
      <c r="R305" s="16" t="str">
        <f>ROUNDUP(Q305,0)</f>
        <v>0</v>
      </c>
      <c r="S305" s="17" t="str">
        <f>LOOKUP(R305,{0,1,49,51,54,57,60,64,68,72,76,80,85,90,"i","w"},{"N","F","D-","D","D+","C-","C","C+","B-","B","B+","A-","A","A+","IC","W"})</f>
        <v>0</v>
      </c>
    </row>
    <row r="306" spans="1:19" customHeight="1" ht="13.5">
      <c r="A306" s="20" t="str">
        <f>'COURSE WORK'!A307</f>
        <v>0</v>
      </c>
      <c r="B306" s="21" t="str">
        <f>'COURSE WORK'!B307</f>
        <v>0</v>
      </c>
      <c r="C306" s="14" t="str">
        <f>'COURSE WORK'!O307</f>
        <v>0</v>
      </c>
      <c r="D306" s="31"/>
      <c r="J306" s="16" t="str">
        <f>10.6%*C306</f>
        <v>0</v>
      </c>
      <c r="K306" s="16" t="str">
        <f>24.4%*D306</f>
        <v>0</v>
      </c>
      <c r="L306" s="17" t="str">
        <f>20%*E306</f>
        <v>0</v>
      </c>
      <c r="M306" s="16" t="str">
        <f>35%*F306</f>
        <v>0</v>
      </c>
      <c r="N306" s="16" t="str">
        <f>5%*G306</f>
        <v>0</v>
      </c>
      <c r="O306" s="16" t="str">
        <f>SUM(J306:N306)</f>
        <v>0</v>
      </c>
      <c r="P306" s="18" t="str">
        <f>((H306+I306)%)*O306</f>
        <v>0</v>
      </c>
      <c r="Q306" s="16" t="str">
        <f>SUM(O306:P306)</f>
        <v>0</v>
      </c>
      <c r="R306" s="16" t="str">
        <f>ROUNDUP(Q306,0)</f>
        <v>0</v>
      </c>
      <c r="S306" s="17" t="str">
        <f>LOOKUP(R306,{0,1,49,51,54,57,60,64,68,72,76,80,85,90,"i","w"},{"N","F","D-","D","D+","C-","C","C+","B-","B","B+","A-","A","A+","IC","W"})</f>
        <v>0</v>
      </c>
    </row>
    <row r="307" spans="1:19" customHeight="1" ht="13.5">
      <c r="A307" s="20" t="str">
        <f>'COURSE WORK'!A308</f>
        <v>0</v>
      </c>
      <c r="B307" s="21" t="str">
        <f>'COURSE WORK'!B308</f>
        <v>0</v>
      </c>
      <c r="C307" s="14" t="str">
        <f>'COURSE WORK'!O308</f>
        <v>0</v>
      </c>
      <c r="D307" s="31"/>
      <c r="J307" s="16" t="str">
        <f>10.6%*C307</f>
        <v>0</v>
      </c>
      <c r="K307" s="16" t="str">
        <f>24.4%*D307</f>
        <v>0</v>
      </c>
      <c r="L307" s="17" t="str">
        <f>20%*E307</f>
        <v>0</v>
      </c>
      <c r="M307" s="16" t="str">
        <f>35%*F307</f>
        <v>0</v>
      </c>
      <c r="N307" s="16" t="str">
        <f>5%*G307</f>
        <v>0</v>
      </c>
      <c r="O307" s="16" t="str">
        <f>SUM(J307:N307)</f>
        <v>0</v>
      </c>
      <c r="P307" s="18" t="str">
        <f>((H307+I307)%)*O307</f>
        <v>0</v>
      </c>
      <c r="Q307" s="16" t="str">
        <f>SUM(O307:P307)</f>
        <v>0</v>
      </c>
      <c r="R307" s="16" t="str">
        <f>ROUNDUP(Q307,0)</f>
        <v>0</v>
      </c>
      <c r="S307" s="17" t="str">
        <f>LOOKUP(R307,{0,1,49,51,54,57,60,64,68,72,76,80,85,90,"i","w"},{"N","F","D-","D","D+","C-","C","C+","B-","B","B+","A-","A","A+","IC","W"})</f>
        <v>0</v>
      </c>
    </row>
    <row r="308" spans="1:19" customHeight="1" ht="13.5">
      <c r="A308" s="20" t="str">
        <f>'COURSE WORK'!A309</f>
        <v>0</v>
      </c>
      <c r="B308" s="21" t="str">
        <f>'COURSE WORK'!B309</f>
        <v>0</v>
      </c>
      <c r="C308" s="14" t="str">
        <f>'COURSE WORK'!O309</f>
        <v>0</v>
      </c>
      <c r="D308" s="31"/>
      <c r="J308" s="16" t="str">
        <f>10.6%*C308</f>
        <v>0</v>
      </c>
      <c r="K308" s="16" t="str">
        <f>24.4%*D308</f>
        <v>0</v>
      </c>
      <c r="L308" s="17" t="str">
        <f>20%*E308</f>
        <v>0</v>
      </c>
      <c r="M308" s="16" t="str">
        <f>35%*F308</f>
        <v>0</v>
      </c>
      <c r="N308" s="16" t="str">
        <f>5%*G308</f>
        <v>0</v>
      </c>
      <c r="O308" s="16" t="str">
        <f>SUM(J308:N308)</f>
        <v>0</v>
      </c>
      <c r="P308" s="18" t="str">
        <f>((H308+I308)%)*O308</f>
        <v>0</v>
      </c>
      <c r="Q308" s="16" t="str">
        <f>SUM(O308:P308)</f>
        <v>0</v>
      </c>
      <c r="R308" s="16" t="str">
        <f>ROUNDUP(Q308,0)</f>
        <v>0</v>
      </c>
      <c r="S308" s="17" t="str">
        <f>LOOKUP(R308,{0,1,49,51,54,57,60,64,68,72,76,80,85,90,"i","w"},{"N","F","D-","D","D+","C-","C","C+","B-","B","B+","A-","A","A+","IC","W"})</f>
        <v>0</v>
      </c>
    </row>
    <row r="309" spans="1:19" customHeight="1" ht="13.5">
      <c r="A309" s="20" t="str">
        <f>'COURSE WORK'!A310</f>
        <v>0</v>
      </c>
      <c r="B309" s="21" t="str">
        <f>'COURSE WORK'!B310</f>
        <v>0</v>
      </c>
      <c r="C309" s="14" t="str">
        <f>'COURSE WORK'!O310</f>
        <v>0</v>
      </c>
      <c r="D309" s="31"/>
      <c r="J309" s="16" t="str">
        <f>10.6%*C309</f>
        <v>0</v>
      </c>
      <c r="K309" s="16" t="str">
        <f>24.4%*D309</f>
        <v>0</v>
      </c>
      <c r="L309" s="17" t="str">
        <f>20%*E309</f>
        <v>0</v>
      </c>
      <c r="M309" s="16" t="str">
        <f>35%*F309</f>
        <v>0</v>
      </c>
      <c r="N309" s="16" t="str">
        <f>5%*G309</f>
        <v>0</v>
      </c>
      <c r="O309" s="16" t="str">
        <f>SUM(J309:N309)</f>
        <v>0</v>
      </c>
      <c r="P309" s="18" t="str">
        <f>((H309+I309)%)*O309</f>
        <v>0</v>
      </c>
      <c r="Q309" s="16" t="str">
        <f>SUM(O309:P309)</f>
        <v>0</v>
      </c>
      <c r="R309" s="16" t="str">
        <f>ROUNDUP(Q309,0)</f>
        <v>0</v>
      </c>
      <c r="S309" s="17" t="str">
        <f>LOOKUP(R309,{0,1,49,51,54,57,60,64,68,72,76,80,85,90,"i","w"},{"N","F","D-","D","D+","C-","C","C+","B-","B","B+","A-","A","A+","IC","W"})</f>
        <v>0</v>
      </c>
    </row>
    <row r="310" spans="1:19" customHeight="1" ht="13.5">
      <c r="A310" s="20" t="str">
        <f>'COURSE WORK'!A311</f>
        <v>0</v>
      </c>
      <c r="B310" s="21" t="str">
        <f>'COURSE WORK'!B311</f>
        <v>0</v>
      </c>
      <c r="C310" s="14" t="str">
        <f>'COURSE WORK'!O311</f>
        <v>0</v>
      </c>
      <c r="D310" s="31"/>
      <c r="J310" s="16" t="str">
        <f>10.6%*C310</f>
        <v>0</v>
      </c>
      <c r="K310" s="16" t="str">
        <f>24.4%*D310</f>
        <v>0</v>
      </c>
      <c r="L310" s="17" t="str">
        <f>20%*E310</f>
        <v>0</v>
      </c>
      <c r="M310" s="16" t="str">
        <f>35%*F310</f>
        <v>0</v>
      </c>
      <c r="N310" s="16" t="str">
        <f>5%*G310</f>
        <v>0</v>
      </c>
      <c r="O310" s="16" t="str">
        <f>SUM(J310:N310)</f>
        <v>0</v>
      </c>
      <c r="P310" s="18" t="str">
        <f>((H310+I310)%)*O310</f>
        <v>0</v>
      </c>
      <c r="Q310" s="16" t="str">
        <f>SUM(O310:P310)</f>
        <v>0</v>
      </c>
      <c r="R310" s="16" t="str">
        <f>ROUNDUP(Q310,0)</f>
        <v>0</v>
      </c>
      <c r="S310" s="17" t="str">
        <f>LOOKUP(R310,{0,1,49,51,54,57,60,64,68,72,76,80,85,90,"i","w"},{"N","F","D-","D","D+","C-","C","C+","B-","B","B+","A-","A","A+","IC","W"})</f>
        <v>0</v>
      </c>
    </row>
    <row r="311" spans="1:19" customHeight="1" ht="13.5">
      <c r="A311" s="20" t="str">
        <f>'COURSE WORK'!A312</f>
        <v>0</v>
      </c>
      <c r="B311" s="21" t="str">
        <f>'COURSE WORK'!B312</f>
        <v>0</v>
      </c>
      <c r="C311" s="14" t="str">
        <f>'COURSE WORK'!O312</f>
        <v>0</v>
      </c>
      <c r="D311" s="31"/>
      <c r="J311" s="16" t="str">
        <f>10.6%*C311</f>
        <v>0</v>
      </c>
      <c r="K311" s="16" t="str">
        <f>24.4%*D311</f>
        <v>0</v>
      </c>
      <c r="L311" s="17" t="str">
        <f>20%*E311</f>
        <v>0</v>
      </c>
      <c r="M311" s="16" t="str">
        <f>35%*F311</f>
        <v>0</v>
      </c>
      <c r="N311" s="16" t="str">
        <f>5%*G311</f>
        <v>0</v>
      </c>
      <c r="O311" s="16" t="str">
        <f>SUM(J311:N311)</f>
        <v>0</v>
      </c>
      <c r="P311" s="18" t="str">
        <f>((H311+I311)%)*O311</f>
        <v>0</v>
      </c>
      <c r="Q311" s="16" t="str">
        <f>SUM(O311:P311)</f>
        <v>0</v>
      </c>
      <c r="R311" s="16" t="str">
        <f>ROUNDUP(Q311,0)</f>
        <v>0</v>
      </c>
      <c r="S311" s="17" t="str">
        <f>LOOKUP(R311,{0,1,49,51,54,57,60,64,68,72,76,80,85,90,"i","w"},{"N","F","D-","D","D+","C-","C","C+","B-","B","B+","A-","A","A+","IC","W"})</f>
        <v>0</v>
      </c>
    </row>
    <row r="312" spans="1:19" customHeight="1" ht="13.5">
      <c r="A312" s="20" t="str">
        <f>'COURSE WORK'!A313</f>
        <v>0</v>
      </c>
      <c r="B312" s="21" t="str">
        <f>'COURSE WORK'!B313</f>
        <v>0</v>
      </c>
      <c r="C312" s="14" t="str">
        <f>'COURSE WORK'!O313</f>
        <v>0</v>
      </c>
      <c r="D312" s="31"/>
      <c r="J312" s="16" t="str">
        <f>10.6%*C312</f>
        <v>0</v>
      </c>
      <c r="K312" s="16" t="str">
        <f>24.4%*D312</f>
        <v>0</v>
      </c>
      <c r="L312" s="17" t="str">
        <f>20%*E312</f>
        <v>0</v>
      </c>
      <c r="M312" s="16" t="str">
        <f>35%*F312</f>
        <v>0</v>
      </c>
      <c r="N312" s="16" t="str">
        <f>5%*G312</f>
        <v>0</v>
      </c>
      <c r="O312" s="16" t="str">
        <f>SUM(J312:N312)</f>
        <v>0</v>
      </c>
      <c r="P312" s="18" t="str">
        <f>((H312+I312)%)*O312</f>
        <v>0</v>
      </c>
      <c r="Q312" s="16" t="str">
        <f>SUM(O312:P312)</f>
        <v>0</v>
      </c>
      <c r="R312" s="16" t="str">
        <f>ROUNDUP(Q312,0)</f>
        <v>0</v>
      </c>
      <c r="S312" s="17" t="str">
        <f>LOOKUP(R312,{0,1,49,51,54,57,60,64,68,72,76,80,85,90,"i","w"},{"N","F","D-","D","D+","C-","C","C+","B-","B","B+","A-","A","A+","IC","W"})</f>
        <v>0</v>
      </c>
    </row>
    <row r="313" spans="1:19" customHeight="1" ht="13.5">
      <c r="A313" s="20" t="str">
        <f>'COURSE WORK'!A314</f>
        <v>0</v>
      </c>
      <c r="B313" s="21" t="str">
        <f>'COURSE WORK'!B314</f>
        <v>0</v>
      </c>
      <c r="C313" s="14" t="str">
        <f>'COURSE WORK'!O314</f>
        <v>0</v>
      </c>
      <c r="D313" s="31"/>
      <c r="J313" s="16" t="str">
        <f>10.6%*C313</f>
        <v>0</v>
      </c>
      <c r="K313" s="16" t="str">
        <f>24.4%*D313</f>
        <v>0</v>
      </c>
      <c r="L313" s="17" t="str">
        <f>20%*E313</f>
        <v>0</v>
      </c>
      <c r="M313" s="16" t="str">
        <f>35%*F313</f>
        <v>0</v>
      </c>
      <c r="N313" s="16" t="str">
        <f>5%*G313</f>
        <v>0</v>
      </c>
      <c r="O313" s="16" t="str">
        <f>SUM(J313:N313)</f>
        <v>0</v>
      </c>
      <c r="P313" s="18" t="str">
        <f>((H313+I313)%)*O313</f>
        <v>0</v>
      </c>
      <c r="Q313" s="16" t="str">
        <f>SUM(O313:P313)</f>
        <v>0</v>
      </c>
      <c r="R313" s="16" t="str">
        <f>ROUNDUP(Q313,0)</f>
        <v>0</v>
      </c>
      <c r="S313" s="17" t="str">
        <f>LOOKUP(R313,{0,1,49,51,54,57,60,64,68,72,76,80,85,90,"i","w"},{"N","F","D-","D","D+","C-","C","C+","B-","B","B+","A-","A","A+","IC","W"})</f>
        <v>0</v>
      </c>
    </row>
    <row r="314" spans="1:19" customHeight="1" ht="13.5">
      <c r="A314" s="20" t="str">
        <f>'COURSE WORK'!A315</f>
        <v>0</v>
      </c>
      <c r="B314" s="21" t="str">
        <f>'COURSE WORK'!B315</f>
        <v>0</v>
      </c>
      <c r="C314" s="14" t="str">
        <f>'COURSE WORK'!O315</f>
        <v>0</v>
      </c>
      <c r="D314" s="31"/>
      <c r="J314" s="16" t="str">
        <f>10.6%*C314</f>
        <v>0</v>
      </c>
      <c r="K314" s="16" t="str">
        <f>24.4%*D314</f>
        <v>0</v>
      </c>
      <c r="L314" s="17" t="str">
        <f>20%*E314</f>
        <v>0</v>
      </c>
      <c r="M314" s="16" t="str">
        <f>35%*F314</f>
        <v>0</v>
      </c>
      <c r="N314" s="16" t="str">
        <f>5%*G314</f>
        <v>0</v>
      </c>
      <c r="O314" s="16" t="str">
        <f>SUM(J314:N314)</f>
        <v>0</v>
      </c>
      <c r="P314" s="18" t="str">
        <f>((H314+I314)%)*O314</f>
        <v>0</v>
      </c>
      <c r="Q314" s="16" t="str">
        <f>SUM(O314:P314)</f>
        <v>0</v>
      </c>
      <c r="R314" s="16" t="str">
        <f>ROUNDUP(Q314,0)</f>
        <v>0</v>
      </c>
      <c r="S314" s="17" t="str">
        <f>LOOKUP(R314,{0,1,49,51,54,57,60,64,68,72,76,80,85,90,"i","w"},{"N","F","D-","D","D+","C-","C","C+","B-","B","B+","A-","A","A+","IC","W"})</f>
        <v>0</v>
      </c>
    </row>
    <row r="315" spans="1:19" customHeight="1" ht="13.5">
      <c r="A315" s="20" t="str">
        <f>'COURSE WORK'!A316</f>
        <v>0</v>
      </c>
      <c r="B315" s="21" t="str">
        <f>'COURSE WORK'!B316</f>
        <v>0</v>
      </c>
      <c r="C315" s="14" t="str">
        <f>'COURSE WORK'!O316</f>
        <v>0</v>
      </c>
      <c r="D315" s="31"/>
      <c r="J315" s="16" t="str">
        <f>10.6%*C315</f>
        <v>0</v>
      </c>
      <c r="K315" s="16" t="str">
        <f>24.4%*D315</f>
        <v>0</v>
      </c>
      <c r="L315" s="17" t="str">
        <f>20%*E315</f>
        <v>0</v>
      </c>
      <c r="M315" s="16" t="str">
        <f>35%*F315</f>
        <v>0</v>
      </c>
      <c r="N315" s="16" t="str">
        <f>5%*G315</f>
        <v>0</v>
      </c>
      <c r="O315" s="16" t="str">
        <f>SUM(J315:N315)</f>
        <v>0</v>
      </c>
      <c r="P315" s="18" t="str">
        <f>((H315+I315)%)*O315</f>
        <v>0</v>
      </c>
      <c r="Q315" s="16" t="str">
        <f>SUM(O315:P315)</f>
        <v>0</v>
      </c>
      <c r="R315" s="16" t="str">
        <f>ROUNDUP(Q315,0)</f>
        <v>0</v>
      </c>
      <c r="S315" s="17" t="str">
        <f>LOOKUP(R315,{0,1,49,51,54,57,60,64,68,72,76,80,85,90,"i","w"},{"N","F","D-","D","D+","C-","C","C+","B-","B","B+","A-","A","A+","IC","W"})</f>
        <v>0</v>
      </c>
    </row>
    <row r="316" spans="1:19" customHeight="1" ht="13.5">
      <c r="A316" s="20" t="str">
        <f>'COURSE WORK'!A317</f>
        <v>0</v>
      </c>
      <c r="B316" s="21" t="str">
        <f>'COURSE WORK'!B317</f>
        <v>0</v>
      </c>
      <c r="C316" s="14" t="str">
        <f>'COURSE WORK'!O317</f>
        <v>0</v>
      </c>
      <c r="D316" s="31"/>
      <c r="J316" s="16" t="str">
        <f>10.6%*C316</f>
        <v>0</v>
      </c>
      <c r="K316" s="16" t="str">
        <f>24.4%*D316</f>
        <v>0</v>
      </c>
      <c r="L316" s="17" t="str">
        <f>20%*E316</f>
        <v>0</v>
      </c>
      <c r="M316" s="16" t="str">
        <f>35%*F316</f>
        <v>0</v>
      </c>
      <c r="N316" s="16" t="str">
        <f>5%*G316</f>
        <v>0</v>
      </c>
      <c r="O316" s="16" t="str">
        <f>SUM(J316:N316)</f>
        <v>0</v>
      </c>
      <c r="P316" s="18" t="str">
        <f>((H316+I316)%)*O316</f>
        <v>0</v>
      </c>
      <c r="Q316" s="16" t="str">
        <f>SUM(O316:P316)</f>
        <v>0</v>
      </c>
      <c r="R316" s="16" t="str">
        <f>ROUNDUP(Q316,0)</f>
        <v>0</v>
      </c>
      <c r="S316" s="17" t="str">
        <f>LOOKUP(R316,{0,1,49,51,54,57,60,64,68,72,76,80,85,90,"i","w"},{"N","F","D-","D","D+","C-","C","C+","B-","B","B+","A-","A","A+","IC","W"})</f>
        <v>0</v>
      </c>
    </row>
    <row r="317" spans="1:19" customHeight="1" ht="13.5">
      <c r="A317" s="20" t="str">
        <f>'COURSE WORK'!A318</f>
        <v>0</v>
      </c>
      <c r="B317" s="21" t="str">
        <f>'COURSE WORK'!B318</f>
        <v>0</v>
      </c>
      <c r="C317" s="14" t="str">
        <f>'COURSE WORK'!O318</f>
        <v>0</v>
      </c>
      <c r="D317" s="31"/>
      <c r="J317" s="16" t="str">
        <f>10.6%*C317</f>
        <v>0</v>
      </c>
      <c r="K317" s="16" t="str">
        <f>24.4%*D317</f>
        <v>0</v>
      </c>
      <c r="L317" s="17" t="str">
        <f>20%*E317</f>
        <v>0</v>
      </c>
      <c r="M317" s="16" t="str">
        <f>35%*F317</f>
        <v>0</v>
      </c>
      <c r="N317" s="16" t="str">
        <f>5%*G317</f>
        <v>0</v>
      </c>
      <c r="O317" s="16" t="str">
        <f>SUM(J317:N317)</f>
        <v>0</v>
      </c>
      <c r="P317" s="18" t="str">
        <f>((H317+I317)%)*O317</f>
        <v>0</v>
      </c>
      <c r="Q317" s="16" t="str">
        <f>SUM(O317:P317)</f>
        <v>0</v>
      </c>
      <c r="R317" s="16" t="str">
        <f>ROUNDUP(Q317,0)</f>
        <v>0</v>
      </c>
      <c r="S317" s="17" t="str">
        <f>LOOKUP(R317,{0,1,49,51,54,57,60,64,68,72,76,80,85,90,"i","w"},{"N","F","D-","D","D+","C-","C","C+","B-","B","B+","A-","A","A+","IC","W"})</f>
        <v>0</v>
      </c>
    </row>
    <row r="318" spans="1:19" customHeight="1" ht="13.5">
      <c r="A318" s="20" t="str">
        <f>'COURSE WORK'!A319</f>
        <v>0</v>
      </c>
      <c r="B318" s="21" t="str">
        <f>'COURSE WORK'!B319</f>
        <v>0</v>
      </c>
      <c r="C318" s="14" t="str">
        <f>'COURSE WORK'!O319</f>
        <v>0</v>
      </c>
      <c r="D318" s="31"/>
      <c r="J318" s="16" t="str">
        <f>10.6%*C318</f>
        <v>0</v>
      </c>
      <c r="K318" s="16" t="str">
        <f>24.4%*D318</f>
        <v>0</v>
      </c>
      <c r="L318" s="17" t="str">
        <f>20%*E318</f>
        <v>0</v>
      </c>
      <c r="M318" s="16" t="str">
        <f>35%*F318</f>
        <v>0</v>
      </c>
      <c r="N318" s="16" t="str">
        <f>5%*G318</f>
        <v>0</v>
      </c>
      <c r="O318" s="16" t="str">
        <f>SUM(J318:N318)</f>
        <v>0</v>
      </c>
      <c r="P318" s="18" t="str">
        <f>((H318+I318)%)*O318</f>
        <v>0</v>
      </c>
      <c r="Q318" s="16" t="str">
        <f>SUM(O318:P318)</f>
        <v>0</v>
      </c>
      <c r="R318" s="16" t="str">
        <f>ROUNDUP(Q318,0)</f>
        <v>0</v>
      </c>
      <c r="S318" s="17" t="str">
        <f>LOOKUP(R318,{0,1,49,51,54,57,60,64,68,72,76,80,85,90,"i","w"},{"N","F","D-","D","D+","C-","C","C+","B-","B","B+","A-","A","A+","IC","W"})</f>
        <v>0</v>
      </c>
    </row>
    <row r="319" spans="1:19" customHeight="1" ht="13.5">
      <c r="A319" s="20" t="str">
        <f>'COURSE WORK'!A320</f>
        <v>0</v>
      </c>
      <c r="B319" s="21" t="str">
        <f>'COURSE WORK'!B320</f>
        <v>0</v>
      </c>
      <c r="C319" s="14" t="str">
        <f>'COURSE WORK'!O320</f>
        <v>0</v>
      </c>
      <c r="D319" s="31"/>
      <c r="J319" s="16" t="str">
        <f>10.6%*C319</f>
        <v>0</v>
      </c>
      <c r="K319" s="16" t="str">
        <f>24.4%*D319</f>
        <v>0</v>
      </c>
      <c r="L319" s="17" t="str">
        <f>20%*E319</f>
        <v>0</v>
      </c>
      <c r="M319" s="16" t="str">
        <f>35%*F319</f>
        <v>0</v>
      </c>
      <c r="N319" s="16" t="str">
        <f>5%*G319</f>
        <v>0</v>
      </c>
      <c r="O319" s="16" t="str">
        <f>SUM(J319:N319)</f>
        <v>0</v>
      </c>
      <c r="P319" s="18" t="str">
        <f>((H319+I319)%)*O319</f>
        <v>0</v>
      </c>
      <c r="Q319" s="16" t="str">
        <f>SUM(O319:P319)</f>
        <v>0</v>
      </c>
      <c r="R319" s="16" t="str">
        <f>ROUNDUP(Q319,0)</f>
        <v>0</v>
      </c>
      <c r="S319" s="17" t="str">
        <f>LOOKUP(R319,{0,1,49,51,54,57,60,64,68,72,76,80,85,90,"i","w"},{"N","F","D-","D","D+","C-","C","C+","B-","B","B+","A-","A","A+","IC","W"})</f>
        <v>0</v>
      </c>
    </row>
    <row r="320" spans="1:19" customHeight="1" ht="13.5">
      <c r="A320" s="20" t="str">
        <f>'COURSE WORK'!A321</f>
        <v>0</v>
      </c>
      <c r="B320" s="21" t="str">
        <f>'COURSE WORK'!B321</f>
        <v>0</v>
      </c>
      <c r="C320" s="14" t="str">
        <f>'COURSE WORK'!O321</f>
        <v>0</v>
      </c>
      <c r="D320" s="31"/>
      <c r="J320" s="16" t="str">
        <f>10.6%*C320</f>
        <v>0</v>
      </c>
      <c r="K320" s="16" t="str">
        <f>24.4%*D320</f>
        <v>0</v>
      </c>
      <c r="L320" s="17" t="str">
        <f>20%*E320</f>
        <v>0</v>
      </c>
      <c r="M320" s="16" t="str">
        <f>35%*F320</f>
        <v>0</v>
      </c>
      <c r="N320" s="16" t="str">
        <f>5%*G320</f>
        <v>0</v>
      </c>
      <c r="O320" s="16" t="str">
        <f>SUM(J320:N320)</f>
        <v>0</v>
      </c>
      <c r="P320" s="18" t="str">
        <f>((H320+I320)%)*O320</f>
        <v>0</v>
      </c>
      <c r="Q320" s="16" t="str">
        <f>SUM(O320:P320)</f>
        <v>0</v>
      </c>
      <c r="R320" s="16" t="str">
        <f>ROUNDUP(Q320,0)</f>
        <v>0</v>
      </c>
      <c r="S320" s="17" t="str">
        <f>LOOKUP(R320,{0,1,49,51,54,57,60,64,68,72,76,80,85,90,"i","w"},{"N","F","D-","D","D+","C-","C","C+","B-","B","B+","A-","A","A+","IC","W"})</f>
        <v>0</v>
      </c>
    </row>
    <row r="321" spans="1:19" customHeight="1" ht="13.5">
      <c r="A321" s="20" t="str">
        <f>'COURSE WORK'!A322</f>
        <v>0</v>
      </c>
      <c r="B321" s="21" t="str">
        <f>'COURSE WORK'!B322</f>
        <v>0</v>
      </c>
      <c r="C321" s="14" t="str">
        <f>'COURSE WORK'!O322</f>
        <v>0</v>
      </c>
      <c r="D321" s="31"/>
      <c r="J321" s="16" t="str">
        <f>10.6%*C321</f>
        <v>0</v>
      </c>
      <c r="K321" s="16" t="str">
        <f>24.4%*D321</f>
        <v>0</v>
      </c>
      <c r="L321" s="17" t="str">
        <f>20%*E321</f>
        <v>0</v>
      </c>
      <c r="M321" s="16" t="str">
        <f>35%*F321</f>
        <v>0</v>
      </c>
      <c r="N321" s="16" t="str">
        <f>5%*G321</f>
        <v>0</v>
      </c>
      <c r="O321" s="16" t="str">
        <f>SUM(J321:N321)</f>
        <v>0</v>
      </c>
      <c r="P321" s="18" t="str">
        <f>((H321+I321)%)*O321</f>
        <v>0</v>
      </c>
      <c r="Q321" s="16" t="str">
        <f>SUM(O321:P321)</f>
        <v>0</v>
      </c>
      <c r="R321" s="16" t="str">
        <f>ROUNDUP(Q321,0)</f>
        <v>0</v>
      </c>
      <c r="S321" s="17" t="str">
        <f>LOOKUP(R321,{0,1,49,51,54,57,60,64,68,72,76,80,85,90,"i","w"},{"N","F","D-","D","D+","C-","C","C+","B-","B","B+","A-","A","A+","IC","W"})</f>
        <v>0</v>
      </c>
    </row>
    <row r="322" spans="1:19" customHeight="1" ht="13.5">
      <c r="A322" s="20" t="str">
        <f>'COURSE WORK'!A323</f>
        <v>0</v>
      </c>
      <c r="B322" s="21" t="str">
        <f>'COURSE WORK'!B323</f>
        <v>0</v>
      </c>
      <c r="C322" s="14" t="str">
        <f>'COURSE WORK'!O323</f>
        <v>0</v>
      </c>
      <c r="D322" s="31"/>
      <c r="J322" s="16" t="str">
        <f>10.6%*C322</f>
        <v>0</v>
      </c>
      <c r="K322" s="16" t="str">
        <f>24.4%*D322</f>
        <v>0</v>
      </c>
      <c r="L322" s="17" t="str">
        <f>20%*E322</f>
        <v>0</v>
      </c>
      <c r="M322" s="16" t="str">
        <f>35%*F322</f>
        <v>0</v>
      </c>
      <c r="N322" s="16" t="str">
        <f>5%*G322</f>
        <v>0</v>
      </c>
      <c r="O322" s="16" t="str">
        <f>SUM(J322:N322)</f>
        <v>0</v>
      </c>
      <c r="P322" s="18" t="str">
        <f>((H322+I322)%)*O322</f>
        <v>0</v>
      </c>
      <c r="Q322" s="16" t="str">
        <f>SUM(O322:P322)</f>
        <v>0</v>
      </c>
      <c r="R322" s="16" t="str">
        <f>ROUNDUP(Q322,0)</f>
        <v>0</v>
      </c>
      <c r="S322" s="17" t="str">
        <f>LOOKUP(R322,{0,1,49,51,54,57,60,64,68,72,76,80,85,90,"i","w"},{"N","F","D-","D","D+","C-","C","C+","B-","B","B+","A-","A","A+","IC","W"})</f>
        <v>0</v>
      </c>
    </row>
    <row r="323" spans="1:19" customHeight="1" ht="13.5">
      <c r="A323" s="20" t="str">
        <f>'COURSE WORK'!A324</f>
        <v>0</v>
      </c>
      <c r="B323" s="21" t="str">
        <f>'COURSE WORK'!B324</f>
        <v>0</v>
      </c>
      <c r="C323" s="14" t="str">
        <f>'COURSE WORK'!O324</f>
        <v>0</v>
      </c>
      <c r="D323" s="31"/>
      <c r="J323" s="16" t="str">
        <f>10.6%*C323</f>
        <v>0</v>
      </c>
      <c r="K323" s="16" t="str">
        <f>24.4%*D323</f>
        <v>0</v>
      </c>
      <c r="L323" s="17" t="str">
        <f>20%*E323</f>
        <v>0</v>
      </c>
      <c r="M323" s="16" t="str">
        <f>35%*F323</f>
        <v>0</v>
      </c>
      <c r="N323" s="16" t="str">
        <f>5%*G323</f>
        <v>0</v>
      </c>
      <c r="O323" s="16" t="str">
        <f>SUM(J323:N323)</f>
        <v>0</v>
      </c>
      <c r="P323" s="18" t="str">
        <f>((H323+I323)%)*O323</f>
        <v>0</v>
      </c>
      <c r="Q323" s="16" t="str">
        <f>SUM(O323:P323)</f>
        <v>0</v>
      </c>
      <c r="R323" s="16" t="str">
        <f>ROUNDUP(Q323,0)</f>
        <v>0</v>
      </c>
      <c r="S323" s="17" t="str">
        <f>LOOKUP(R323,{0,1,49,51,54,57,60,64,68,72,76,80,85,90,"i","w"},{"N","F","D-","D","D+","C-","C","C+","B-","B","B+","A-","A","A+","IC","W"})</f>
        <v>0</v>
      </c>
    </row>
    <row r="324" spans="1:19" customHeight="1" ht="13.5">
      <c r="A324" s="20" t="str">
        <f>'COURSE WORK'!A325</f>
        <v>0</v>
      </c>
      <c r="B324" s="21" t="str">
        <f>'COURSE WORK'!B325</f>
        <v>0</v>
      </c>
      <c r="C324" s="14" t="str">
        <f>'COURSE WORK'!O325</f>
        <v>0</v>
      </c>
      <c r="D324" s="31"/>
      <c r="J324" s="16" t="str">
        <f>10.6%*C324</f>
        <v>0</v>
      </c>
      <c r="K324" s="16" t="str">
        <f>24.4%*D324</f>
        <v>0</v>
      </c>
      <c r="L324" s="17" t="str">
        <f>20%*E324</f>
        <v>0</v>
      </c>
      <c r="M324" s="16" t="str">
        <f>35%*F324</f>
        <v>0</v>
      </c>
      <c r="N324" s="16" t="str">
        <f>5%*G324</f>
        <v>0</v>
      </c>
      <c r="O324" s="16" t="str">
        <f>SUM(J324:N324)</f>
        <v>0</v>
      </c>
      <c r="P324" s="18" t="str">
        <f>((H324+I324)%)*O324</f>
        <v>0</v>
      </c>
      <c r="Q324" s="16" t="str">
        <f>SUM(O324:P324)</f>
        <v>0</v>
      </c>
      <c r="R324" s="16" t="str">
        <f>ROUNDUP(Q324,0)</f>
        <v>0</v>
      </c>
      <c r="S324" s="17" t="str">
        <f>LOOKUP(R324,{0,1,49,51,54,57,60,64,68,72,76,80,85,90,"i","w"},{"N","F","D-","D","D+","C-","C","C+","B-","B","B+","A-","A","A+","IC","W"})</f>
        <v>0</v>
      </c>
    </row>
    <row r="325" spans="1:19" customHeight="1" ht="13.5">
      <c r="A325" s="20" t="str">
        <f>'COURSE WORK'!A326</f>
        <v>0</v>
      </c>
      <c r="B325" s="21" t="str">
        <f>'COURSE WORK'!B326</f>
        <v>0</v>
      </c>
      <c r="C325" s="14" t="str">
        <f>'COURSE WORK'!O326</f>
        <v>0</v>
      </c>
      <c r="D325" s="31"/>
      <c r="J325" s="16" t="str">
        <f>10.6%*C325</f>
        <v>0</v>
      </c>
      <c r="K325" s="16" t="str">
        <f>24.4%*D325</f>
        <v>0</v>
      </c>
      <c r="L325" s="17" t="str">
        <f>20%*E325</f>
        <v>0</v>
      </c>
      <c r="M325" s="16" t="str">
        <f>35%*F325</f>
        <v>0</v>
      </c>
      <c r="N325" s="16" t="str">
        <f>5%*G325</f>
        <v>0</v>
      </c>
      <c r="O325" s="16" t="str">
        <f>SUM(J325:N325)</f>
        <v>0</v>
      </c>
      <c r="P325" s="18" t="str">
        <f>((H325+I325)%)*O325</f>
        <v>0</v>
      </c>
      <c r="Q325" s="16" t="str">
        <f>SUM(O325:P325)</f>
        <v>0</v>
      </c>
      <c r="R325" s="16" t="str">
        <f>ROUNDUP(Q325,0)</f>
        <v>0</v>
      </c>
      <c r="S325" s="17" t="str">
        <f>LOOKUP(R325,{0,1,49,51,54,57,60,64,68,72,76,80,85,90,"i","w"},{"N","F","D-","D","D+","C-","C","C+","B-","B","B+","A-","A","A+","IC","W"})</f>
        <v>0</v>
      </c>
    </row>
    <row r="326" spans="1:19" customHeight="1" ht="13.5">
      <c r="A326" s="20" t="str">
        <f>'COURSE WORK'!A327</f>
        <v>0</v>
      </c>
      <c r="B326" s="21" t="str">
        <f>'COURSE WORK'!B327</f>
        <v>0</v>
      </c>
      <c r="C326" s="14" t="str">
        <f>'COURSE WORK'!O327</f>
        <v>0</v>
      </c>
      <c r="D326" s="31"/>
      <c r="J326" s="16" t="str">
        <f>10.6%*C326</f>
        <v>0</v>
      </c>
      <c r="K326" s="16" t="str">
        <f>24.4%*D326</f>
        <v>0</v>
      </c>
      <c r="L326" s="17" t="str">
        <f>20%*E326</f>
        <v>0</v>
      </c>
      <c r="M326" s="16" t="str">
        <f>35%*F326</f>
        <v>0</v>
      </c>
      <c r="N326" s="16" t="str">
        <f>5%*G326</f>
        <v>0</v>
      </c>
      <c r="O326" s="16" t="str">
        <f>SUM(J326:N326)</f>
        <v>0</v>
      </c>
      <c r="P326" s="18" t="str">
        <f>((H326+I326)%)*O326</f>
        <v>0</v>
      </c>
      <c r="Q326" s="16" t="str">
        <f>SUM(O326:P326)</f>
        <v>0</v>
      </c>
      <c r="R326" s="16" t="str">
        <f>ROUNDUP(Q326,0)</f>
        <v>0</v>
      </c>
      <c r="S326" s="17" t="str">
        <f>LOOKUP(R326,{0,1,49,51,54,57,60,64,68,72,76,80,85,90,"i","w"},{"N","F","D-","D","D+","C-","C","C+","B-","B","B+","A-","A","A+","IC","W"})</f>
        <v>0</v>
      </c>
    </row>
    <row r="327" spans="1:19" customHeight="1" ht="13.5">
      <c r="A327" s="20" t="str">
        <f>'COURSE WORK'!A328</f>
        <v>0</v>
      </c>
      <c r="B327" s="21" t="str">
        <f>'COURSE WORK'!B328</f>
        <v>0</v>
      </c>
      <c r="C327" s="14" t="str">
        <f>'COURSE WORK'!O328</f>
        <v>0</v>
      </c>
      <c r="D327" s="31"/>
      <c r="J327" s="16" t="str">
        <f>10.6%*C327</f>
        <v>0</v>
      </c>
      <c r="K327" s="16" t="str">
        <f>24.4%*D327</f>
        <v>0</v>
      </c>
      <c r="L327" s="17" t="str">
        <f>20%*E327</f>
        <v>0</v>
      </c>
      <c r="M327" s="16" t="str">
        <f>35%*F327</f>
        <v>0</v>
      </c>
      <c r="N327" s="16" t="str">
        <f>5%*G327</f>
        <v>0</v>
      </c>
      <c r="O327" s="16" t="str">
        <f>SUM(J327:N327)</f>
        <v>0</v>
      </c>
      <c r="P327" s="18" t="str">
        <f>((H327+I327)%)*O327</f>
        <v>0</v>
      </c>
      <c r="Q327" s="16" t="str">
        <f>SUM(O327:P327)</f>
        <v>0</v>
      </c>
      <c r="R327" s="16" t="str">
        <f>ROUNDUP(Q327,0)</f>
        <v>0</v>
      </c>
      <c r="S327" s="17" t="str">
        <f>LOOKUP(R327,{0,1,49,51,54,57,60,64,68,72,76,80,85,90,"i","w"},{"N","F","D-","D","D+","C-","C","C+","B-","B","B+","A-","A","A+","IC","W"})</f>
        <v>0</v>
      </c>
    </row>
    <row r="328" spans="1:19" customHeight="1" ht="13.5">
      <c r="A328" s="20" t="str">
        <f>'COURSE WORK'!A329</f>
        <v>0</v>
      </c>
      <c r="B328" s="21" t="str">
        <f>'COURSE WORK'!B329</f>
        <v>0</v>
      </c>
      <c r="C328" s="14" t="str">
        <f>'COURSE WORK'!O329</f>
        <v>0</v>
      </c>
      <c r="D328" s="31"/>
      <c r="J328" s="16" t="str">
        <f>10.6%*C328</f>
        <v>0</v>
      </c>
      <c r="K328" s="16" t="str">
        <f>24.4%*D328</f>
        <v>0</v>
      </c>
      <c r="L328" s="17" t="str">
        <f>20%*E328</f>
        <v>0</v>
      </c>
      <c r="M328" s="16" t="str">
        <f>35%*F328</f>
        <v>0</v>
      </c>
      <c r="N328" s="16" t="str">
        <f>5%*G328</f>
        <v>0</v>
      </c>
      <c r="O328" s="16" t="str">
        <f>SUM(J328:N328)</f>
        <v>0</v>
      </c>
      <c r="P328" s="18" t="str">
        <f>((H328+I328)%)*O328</f>
        <v>0</v>
      </c>
      <c r="Q328" s="16" t="str">
        <f>SUM(O328:P328)</f>
        <v>0</v>
      </c>
      <c r="R328" s="16" t="str">
        <f>ROUNDUP(Q328,0)</f>
        <v>0</v>
      </c>
      <c r="S328" s="17" t="str">
        <f>LOOKUP(R328,{0,1,49,51,54,57,60,64,68,72,76,80,85,90,"i","w"},{"N","F","D-","D","D+","C-","C","C+","B-","B","B+","A-","A","A+","IC","W"})</f>
        <v>0</v>
      </c>
    </row>
    <row r="329" spans="1:19" customHeight="1" ht="13.5">
      <c r="A329" s="20" t="str">
        <f>'COURSE WORK'!A330</f>
        <v>0</v>
      </c>
      <c r="B329" s="21" t="str">
        <f>'COURSE WORK'!B330</f>
        <v>0</v>
      </c>
      <c r="C329" s="14" t="str">
        <f>'COURSE WORK'!O330</f>
        <v>0</v>
      </c>
      <c r="D329" s="31"/>
      <c r="J329" s="16" t="str">
        <f>10.6%*C329</f>
        <v>0</v>
      </c>
      <c r="K329" s="16" t="str">
        <f>24.4%*D329</f>
        <v>0</v>
      </c>
      <c r="L329" s="17" t="str">
        <f>20%*E329</f>
        <v>0</v>
      </c>
      <c r="M329" s="16" t="str">
        <f>35%*F329</f>
        <v>0</v>
      </c>
      <c r="N329" s="16" t="str">
        <f>5%*G329</f>
        <v>0</v>
      </c>
      <c r="O329" s="16" t="str">
        <f>SUM(J329:N329)</f>
        <v>0</v>
      </c>
      <c r="P329" s="18" t="str">
        <f>((H329+I329)%)*O329</f>
        <v>0</v>
      </c>
      <c r="Q329" s="16" t="str">
        <f>SUM(O329:P329)</f>
        <v>0</v>
      </c>
      <c r="R329" s="16" t="str">
        <f>ROUNDUP(Q329,0)</f>
        <v>0</v>
      </c>
      <c r="S329" s="17" t="str">
        <f>LOOKUP(R329,{0,1,49,51,54,57,60,64,68,72,76,80,85,90,"i","w"},{"N","F","D-","D","D+","C-","C","C+","B-","B","B+","A-","A","A+","IC","W"})</f>
        <v>0</v>
      </c>
    </row>
    <row r="330" spans="1:19" customHeight="1" ht="13.5">
      <c r="A330" s="20" t="str">
        <f>'COURSE WORK'!A331</f>
        <v>0</v>
      </c>
      <c r="B330" s="21" t="str">
        <f>'COURSE WORK'!B331</f>
        <v>0</v>
      </c>
      <c r="C330" s="14" t="str">
        <f>'COURSE WORK'!O331</f>
        <v>0</v>
      </c>
      <c r="D330" s="31"/>
      <c r="J330" s="16" t="str">
        <f>10.6%*C330</f>
        <v>0</v>
      </c>
      <c r="K330" s="16" t="str">
        <f>24.4%*D330</f>
        <v>0</v>
      </c>
      <c r="L330" s="17" t="str">
        <f>20%*E330</f>
        <v>0</v>
      </c>
      <c r="M330" s="16" t="str">
        <f>35%*F330</f>
        <v>0</v>
      </c>
      <c r="N330" s="16" t="str">
        <f>5%*G330</f>
        <v>0</v>
      </c>
      <c r="O330" s="16" t="str">
        <f>SUM(J330:N330)</f>
        <v>0</v>
      </c>
      <c r="P330" s="18" t="str">
        <f>((H330+I330)%)*O330</f>
        <v>0</v>
      </c>
      <c r="Q330" s="16" t="str">
        <f>SUM(O330:P330)</f>
        <v>0</v>
      </c>
      <c r="R330" s="16" t="str">
        <f>ROUNDUP(Q330,0)</f>
        <v>0</v>
      </c>
      <c r="S330" s="17" t="str">
        <f>LOOKUP(R330,{0,1,49,51,54,57,60,64,68,72,76,80,85,90,"i","w"},{"N","F","D-","D","D+","C-","C","C+","B-","B","B+","A-","A","A+","IC","W"})</f>
        <v>0</v>
      </c>
    </row>
    <row r="331" spans="1:19" customHeight="1" ht="13.5">
      <c r="A331" s="20" t="str">
        <f>'COURSE WORK'!A332</f>
        <v>0</v>
      </c>
      <c r="B331" s="21" t="str">
        <f>'COURSE WORK'!B332</f>
        <v>0</v>
      </c>
      <c r="C331" s="14" t="str">
        <f>'COURSE WORK'!O332</f>
        <v>0</v>
      </c>
      <c r="D331" s="31"/>
      <c r="J331" s="16" t="str">
        <f>10.6%*C331</f>
        <v>0</v>
      </c>
      <c r="K331" s="16" t="str">
        <f>24.4%*D331</f>
        <v>0</v>
      </c>
      <c r="L331" s="17" t="str">
        <f>20%*E331</f>
        <v>0</v>
      </c>
      <c r="M331" s="16" t="str">
        <f>35%*F331</f>
        <v>0</v>
      </c>
      <c r="N331" s="16" t="str">
        <f>5%*G331</f>
        <v>0</v>
      </c>
      <c r="O331" s="16" t="str">
        <f>SUM(J331:N331)</f>
        <v>0</v>
      </c>
      <c r="P331" s="18" t="str">
        <f>((H331+I331)%)*O331</f>
        <v>0</v>
      </c>
      <c r="Q331" s="16" t="str">
        <f>SUM(O331:P331)</f>
        <v>0</v>
      </c>
      <c r="R331" s="16" t="str">
        <f>ROUNDUP(Q331,0)</f>
        <v>0</v>
      </c>
      <c r="S331" s="17" t="str">
        <f>LOOKUP(R331,{0,1,49,51,54,57,60,64,68,72,76,80,85,90,"i","w"},{"N","F","D-","D","D+","C-","C","C+","B-","B","B+","A-","A","A+","IC","W"})</f>
        <v>0</v>
      </c>
    </row>
    <row r="332" spans="1:19" customHeight="1" ht="13.5">
      <c r="A332" s="20" t="str">
        <f>'COURSE WORK'!A333</f>
        <v>0</v>
      </c>
      <c r="B332" s="21" t="str">
        <f>'COURSE WORK'!B333</f>
        <v>0</v>
      </c>
      <c r="C332" s="14" t="str">
        <f>'COURSE WORK'!O333</f>
        <v>0</v>
      </c>
      <c r="D332" s="31"/>
      <c r="J332" s="16" t="str">
        <f>10.6%*C332</f>
        <v>0</v>
      </c>
      <c r="K332" s="16" t="str">
        <f>24.4%*D332</f>
        <v>0</v>
      </c>
      <c r="L332" s="17" t="str">
        <f>20%*E332</f>
        <v>0</v>
      </c>
      <c r="M332" s="16" t="str">
        <f>35%*F332</f>
        <v>0</v>
      </c>
      <c r="N332" s="16" t="str">
        <f>5%*G332</f>
        <v>0</v>
      </c>
      <c r="O332" s="16" t="str">
        <f>SUM(J332:N332)</f>
        <v>0</v>
      </c>
      <c r="P332" s="18" t="str">
        <f>((H332+I332)%)*O332</f>
        <v>0</v>
      </c>
      <c r="Q332" s="16" t="str">
        <f>SUM(O332:P332)</f>
        <v>0</v>
      </c>
      <c r="R332" s="16" t="str">
        <f>ROUNDUP(Q332,0)</f>
        <v>0</v>
      </c>
      <c r="S332" s="17" t="str">
        <f>LOOKUP(R332,{0,1,49,51,54,57,60,64,68,72,76,80,85,90,"i","w"},{"N","F","D-","D","D+","C-","C","C+","B-","B","B+","A-","A","A+","IC","W"})</f>
        <v>0</v>
      </c>
    </row>
    <row r="333" spans="1:19" customHeight="1" ht="13.5">
      <c r="A333" s="20" t="str">
        <f>'COURSE WORK'!A334</f>
        <v>0</v>
      </c>
      <c r="B333" s="21" t="str">
        <f>'COURSE WORK'!B334</f>
        <v>0</v>
      </c>
      <c r="C333" s="14" t="str">
        <f>'COURSE WORK'!O334</f>
        <v>0</v>
      </c>
      <c r="D333" s="31"/>
      <c r="J333" s="16" t="str">
        <f>10.6%*C333</f>
        <v>0</v>
      </c>
      <c r="K333" s="16" t="str">
        <f>24.4%*D333</f>
        <v>0</v>
      </c>
      <c r="L333" s="17" t="str">
        <f>20%*E333</f>
        <v>0</v>
      </c>
      <c r="M333" s="16" t="str">
        <f>35%*F333</f>
        <v>0</v>
      </c>
      <c r="N333" s="16" t="str">
        <f>5%*G333</f>
        <v>0</v>
      </c>
      <c r="O333" s="16" t="str">
        <f>SUM(J333:N333)</f>
        <v>0</v>
      </c>
      <c r="P333" s="18" t="str">
        <f>((H333+I333)%)*O333</f>
        <v>0</v>
      </c>
      <c r="Q333" s="16" t="str">
        <f>SUM(O333:P333)</f>
        <v>0</v>
      </c>
      <c r="R333" s="16" t="str">
        <f>ROUNDUP(Q333,0)</f>
        <v>0</v>
      </c>
      <c r="S333" s="17" t="str">
        <f>LOOKUP(R333,{0,1,49,51,54,57,60,64,68,72,76,80,85,90,"i","w"},{"N","F","D-","D","D+","C-","C","C+","B-","B","B+","A-","A","A+","IC","W"})</f>
        <v>0</v>
      </c>
    </row>
    <row r="334" spans="1:19" customHeight="1" ht="13.5">
      <c r="A334" s="20" t="str">
        <f>'COURSE WORK'!A335</f>
        <v>0</v>
      </c>
      <c r="B334" s="21" t="str">
        <f>'COURSE WORK'!B335</f>
        <v>0</v>
      </c>
      <c r="C334" s="14" t="str">
        <f>'COURSE WORK'!O335</f>
        <v>0</v>
      </c>
      <c r="D334" s="31"/>
      <c r="J334" s="16" t="str">
        <f>10.6%*C334</f>
        <v>0</v>
      </c>
      <c r="K334" s="16" t="str">
        <f>24.4%*D334</f>
        <v>0</v>
      </c>
      <c r="L334" s="17" t="str">
        <f>20%*E334</f>
        <v>0</v>
      </c>
      <c r="M334" s="16" t="str">
        <f>35%*F334</f>
        <v>0</v>
      </c>
      <c r="N334" s="16" t="str">
        <f>5%*G334</f>
        <v>0</v>
      </c>
      <c r="O334" s="16" t="str">
        <f>SUM(J334:N334)</f>
        <v>0</v>
      </c>
      <c r="P334" s="18" t="str">
        <f>((H334+I334)%)*O334</f>
        <v>0</v>
      </c>
      <c r="Q334" s="16" t="str">
        <f>SUM(O334:P334)</f>
        <v>0</v>
      </c>
      <c r="R334" s="16" t="str">
        <f>ROUNDUP(Q334,0)</f>
        <v>0</v>
      </c>
      <c r="S334" s="17" t="str">
        <f>LOOKUP(R334,{0,1,49,51,54,57,60,64,68,72,76,80,85,90,"i","w"},{"N","F","D-","D","D+","C-","C","C+","B-","B","B+","A-","A","A+","IC","W"})</f>
        <v>0</v>
      </c>
    </row>
    <row r="335" spans="1:19" customHeight="1" ht="13.5">
      <c r="A335" s="20" t="str">
        <f>'COURSE WORK'!A336</f>
        <v>0</v>
      </c>
      <c r="B335" s="21" t="str">
        <f>'COURSE WORK'!B336</f>
        <v>0</v>
      </c>
      <c r="C335" s="14" t="str">
        <f>'COURSE WORK'!O336</f>
        <v>0</v>
      </c>
      <c r="D335" s="31"/>
      <c r="J335" s="16" t="str">
        <f>10.6%*C335</f>
        <v>0</v>
      </c>
      <c r="K335" s="16" t="str">
        <f>24.4%*D335</f>
        <v>0</v>
      </c>
      <c r="L335" s="17" t="str">
        <f>20%*E335</f>
        <v>0</v>
      </c>
      <c r="M335" s="16" t="str">
        <f>35%*F335</f>
        <v>0</v>
      </c>
      <c r="N335" s="16" t="str">
        <f>5%*G335</f>
        <v>0</v>
      </c>
      <c r="O335" s="16" t="str">
        <f>SUM(J335:N335)</f>
        <v>0</v>
      </c>
      <c r="P335" s="18" t="str">
        <f>((H335+I335)%)*O335</f>
        <v>0</v>
      </c>
      <c r="Q335" s="16" t="str">
        <f>SUM(O335:P335)</f>
        <v>0</v>
      </c>
      <c r="R335" s="16" t="str">
        <f>ROUNDUP(Q335,0)</f>
        <v>0</v>
      </c>
      <c r="S335" s="17" t="str">
        <f>LOOKUP(R335,{0,1,49,51,54,57,60,64,68,72,76,80,85,90,"i","w"},{"N","F","D-","D","D+","C-","C","C+","B-","B","B+","A-","A","A+","IC","W"})</f>
        <v>0</v>
      </c>
    </row>
    <row r="336" spans="1:19" customHeight="1" ht="13.5">
      <c r="A336" s="20" t="str">
        <f>'COURSE WORK'!A337</f>
        <v>0</v>
      </c>
      <c r="B336" s="21" t="str">
        <f>'COURSE WORK'!B337</f>
        <v>0</v>
      </c>
      <c r="C336" s="14" t="str">
        <f>'COURSE WORK'!O337</f>
        <v>0</v>
      </c>
      <c r="D336" s="31"/>
      <c r="J336" s="16" t="str">
        <f>10.6%*C336</f>
        <v>0</v>
      </c>
      <c r="K336" s="16" t="str">
        <f>24.4%*D336</f>
        <v>0</v>
      </c>
      <c r="L336" s="17" t="str">
        <f>20%*E336</f>
        <v>0</v>
      </c>
      <c r="M336" s="16" t="str">
        <f>35%*F336</f>
        <v>0</v>
      </c>
      <c r="N336" s="16" t="str">
        <f>5%*G336</f>
        <v>0</v>
      </c>
      <c r="O336" s="16" t="str">
        <f>SUM(J336:N336)</f>
        <v>0</v>
      </c>
      <c r="P336" s="18" t="str">
        <f>((H336+I336)%)*O336</f>
        <v>0</v>
      </c>
      <c r="Q336" s="16" t="str">
        <f>SUM(O336:P336)</f>
        <v>0</v>
      </c>
      <c r="R336" s="16" t="str">
        <f>ROUNDUP(Q336,0)</f>
        <v>0</v>
      </c>
      <c r="S336" s="17" t="str">
        <f>LOOKUP(R336,{0,1,49,51,54,57,60,64,68,72,76,80,85,90,"i","w"},{"N","F","D-","D","D+","C-","C","C+","B-","B","B+","A-","A","A+","IC","W"})</f>
        <v>0</v>
      </c>
    </row>
    <row r="337" spans="1:19" customHeight="1" ht="13.5">
      <c r="A337" s="20" t="str">
        <f>'COURSE WORK'!A338</f>
        <v>0</v>
      </c>
      <c r="B337" s="21" t="str">
        <f>'COURSE WORK'!B338</f>
        <v>0</v>
      </c>
      <c r="C337" s="14" t="str">
        <f>'COURSE WORK'!O338</f>
        <v>0</v>
      </c>
      <c r="D337" s="31"/>
      <c r="J337" s="16" t="str">
        <f>10.6%*C337</f>
        <v>0</v>
      </c>
      <c r="K337" s="16" t="str">
        <f>24.4%*D337</f>
        <v>0</v>
      </c>
      <c r="L337" s="17" t="str">
        <f>20%*E337</f>
        <v>0</v>
      </c>
      <c r="M337" s="16" t="str">
        <f>35%*F337</f>
        <v>0</v>
      </c>
      <c r="N337" s="16" t="str">
        <f>5%*G337</f>
        <v>0</v>
      </c>
      <c r="O337" s="16" t="str">
        <f>SUM(J337:N337)</f>
        <v>0</v>
      </c>
      <c r="P337" s="18" t="str">
        <f>((H337+I337)%)*O337</f>
        <v>0</v>
      </c>
      <c r="Q337" s="16" t="str">
        <f>SUM(O337:P337)</f>
        <v>0</v>
      </c>
      <c r="R337" s="16" t="str">
        <f>ROUNDUP(Q337,0)</f>
        <v>0</v>
      </c>
      <c r="S337" s="17" t="str">
        <f>LOOKUP(R337,{0,1,49,51,54,57,60,64,68,72,76,80,85,90,"i","w"},{"N","F","D-","D","D+","C-","C","C+","B-","B","B+","A-","A","A+","IC","W"})</f>
        <v>0</v>
      </c>
    </row>
    <row r="338" spans="1:19" customHeight="1" ht="13.5">
      <c r="A338" s="20" t="str">
        <f>'COURSE WORK'!A339</f>
        <v>0</v>
      </c>
      <c r="B338" s="21" t="str">
        <f>'COURSE WORK'!B339</f>
        <v>0</v>
      </c>
      <c r="C338" s="14" t="str">
        <f>'COURSE WORK'!O339</f>
        <v>0</v>
      </c>
      <c r="D338" s="31"/>
      <c r="J338" s="16" t="str">
        <f>10.6%*C338</f>
        <v>0</v>
      </c>
      <c r="K338" s="16" t="str">
        <f>24.4%*D338</f>
        <v>0</v>
      </c>
      <c r="L338" s="17" t="str">
        <f>20%*E338</f>
        <v>0</v>
      </c>
      <c r="M338" s="16" t="str">
        <f>35%*F338</f>
        <v>0</v>
      </c>
      <c r="N338" s="16" t="str">
        <f>5%*G338</f>
        <v>0</v>
      </c>
      <c r="O338" s="16" t="str">
        <f>SUM(J338:N338)</f>
        <v>0</v>
      </c>
      <c r="P338" s="18" t="str">
        <f>((H338+I338)%)*O338</f>
        <v>0</v>
      </c>
      <c r="Q338" s="16" t="str">
        <f>SUM(O338:P338)</f>
        <v>0</v>
      </c>
      <c r="R338" s="16" t="str">
        <f>ROUNDUP(Q338,0)</f>
        <v>0</v>
      </c>
      <c r="S338" s="17" t="str">
        <f>LOOKUP(R338,{0,1,49,51,54,57,60,64,68,72,76,80,85,90,"i","w"},{"N","F","D-","D","D+","C-","C","C+","B-","B","B+","A-","A","A+","IC","W"})</f>
        <v>0</v>
      </c>
    </row>
    <row r="339" spans="1:19" customHeight="1" ht="13.5">
      <c r="A339" s="20" t="str">
        <f>'COURSE WORK'!A340</f>
        <v>0</v>
      </c>
      <c r="B339" s="21" t="str">
        <f>'COURSE WORK'!B340</f>
        <v>0</v>
      </c>
      <c r="C339" s="14" t="str">
        <f>'COURSE WORK'!O340</f>
        <v>0</v>
      </c>
      <c r="D339" s="31"/>
      <c r="J339" s="16" t="str">
        <f>10.6%*C339</f>
        <v>0</v>
      </c>
      <c r="K339" s="16" t="str">
        <f>24.4%*D339</f>
        <v>0</v>
      </c>
      <c r="L339" s="17" t="str">
        <f>20%*E339</f>
        <v>0</v>
      </c>
      <c r="M339" s="16" t="str">
        <f>35%*F339</f>
        <v>0</v>
      </c>
      <c r="N339" s="16" t="str">
        <f>5%*G339</f>
        <v>0</v>
      </c>
      <c r="O339" s="16" t="str">
        <f>SUM(J339:N339)</f>
        <v>0</v>
      </c>
      <c r="P339" s="18" t="str">
        <f>((H339+I339)%)*O339</f>
        <v>0</v>
      </c>
      <c r="Q339" s="16" t="str">
        <f>SUM(O339:P339)</f>
        <v>0</v>
      </c>
      <c r="R339" s="16" t="str">
        <f>ROUNDUP(Q339,0)</f>
        <v>0</v>
      </c>
      <c r="S339" s="17" t="str">
        <f>LOOKUP(R339,{0,1,49,51,54,57,60,64,68,72,76,80,85,90,"i","w"},{"N","F","D-","D","D+","C-","C","C+","B-","B","B+","A-","A","A+","IC","W"})</f>
        <v>0</v>
      </c>
    </row>
    <row r="340" spans="1:19" customHeight="1" ht="13.5">
      <c r="A340" s="20" t="str">
        <f>'COURSE WORK'!A341</f>
        <v>0</v>
      </c>
      <c r="B340" s="21" t="str">
        <f>'COURSE WORK'!B341</f>
        <v>0</v>
      </c>
      <c r="C340" s="14" t="str">
        <f>'COURSE WORK'!O341</f>
        <v>0</v>
      </c>
      <c r="D340" s="31"/>
      <c r="J340" s="16" t="str">
        <f>10.6%*C340</f>
        <v>0</v>
      </c>
      <c r="K340" s="16" t="str">
        <f>24.4%*D340</f>
        <v>0</v>
      </c>
      <c r="L340" s="17" t="str">
        <f>20%*E340</f>
        <v>0</v>
      </c>
      <c r="M340" s="16" t="str">
        <f>35%*F340</f>
        <v>0</v>
      </c>
      <c r="N340" s="16" t="str">
        <f>5%*G340</f>
        <v>0</v>
      </c>
      <c r="O340" s="16" t="str">
        <f>SUM(J340:N340)</f>
        <v>0</v>
      </c>
      <c r="P340" s="18" t="str">
        <f>((H340+I340)%)*O340</f>
        <v>0</v>
      </c>
      <c r="Q340" s="16" t="str">
        <f>SUM(O340:P340)</f>
        <v>0</v>
      </c>
      <c r="R340" s="16" t="str">
        <f>ROUNDUP(Q340,0)</f>
        <v>0</v>
      </c>
      <c r="S340" s="17" t="str">
        <f>LOOKUP(R340,{0,1,49,51,54,57,60,64,68,72,76,80,85,90,"i","w"},{"N","F","D-","D","D+","C-","C","C+","B-","B","B+","A-","A","A+","IC","W"})</f>
        <v>0</v>
      </c>
    </row>
    <row r="341" spans="1:19" customHeight="1" ht="13.5">
      <c r="A341" s="20" t="str">
        <f>'COURSE WORK'!A342</f>
        <v>0</v>
      </c>
      <c r="B341" s="21" t="str">
        <f>'COURSE WORK'!B342</f>
        <v>0</v>
      </c>
      <c r="C341" s="14" t="str">
        <f>'COURSE WORK'!O342</f>
        <v>0</v>
      </c>
      <c r="D341" s="31"/>
      <c r="J341" s="16" t="str">
        <f>10.6%*C341</f>
        <v>0</v>
      </c>
      <c r="K341" s="16" t="str">
        <f>24.4%*D341</f>
        <v>0</v>
      </c>
      <c r="L341" s="17" t="str">
        <f>20%*E341</f>
        <v>0</v>
      </c>
      <c r="M341" s="16" t="str">
        <f>35%*F341</f>
        <v>0</v>
      </c>
      <c r="N341" s="16" t="str">
        <f>5%*G341</f>
        <v>0</v>
      </c>
      <c r="O341" s="16" t="str">
        <f>SUM(J341:N341)</f>
        <v>0</v>
      </c>
      <c r="P341" s="18" t="str">
        <f>((H341+I341)%)*O341</f>
        <v>0</v>
      </c>
      <c r="Q341" s="16" t="str">
        <f>SUM(O341:P341)</f>
        <v>0</v>
      </c>
      <c r="R341" s="16" t="str">
        <f>ROUNDUP(Q341,0)</f>
        <v>0</v>
      </c>
      <c r="S341" s="17" t="str">
        <f>LOOKUP(R341,{0,1,49,51,54,57,60,64,68,72,76,80,85,90,"i","w"},{"N","F","D-","D","D+","C-","C","C+","B-","B","B+","A-","A","A+","IC","W"})</f>
        <v>0</v>
      </c>
    </row>
    <row r="342" spans="1:19" customHeight="1" ht="13.5">
      <c r="A342" s="20" t="str">
        <f>'COURSE WORK'!A343</f>
        <v>0</v>
      </c>
      <c r="B342" s="21" t="str">
        <f>'COURSE WORK'!B343</f>
        <v>0</v>
      </c>
      <c r="C342" s="14" t="str">
        <f>'COURSE WORK'!O343</f>
        <v>0</v>
      </c>
      <c r="D342" s="31"/>
      <c r="J342" s="16" t="str">
        <f>10.6%*C342</f>
        <v>0</v>
      </c>
      <c r="K342" s="16" t="str">
        <f>24.4%*D342</f>
        <v>0</v>
      </c>
      <c r="L342" s="17" t="str">
        <f>20%*E342</f>
        <v>0</v>
      </c>
      <c r="M342" s="16" t="str">
        <f>35%*F342</f>
        <v>0</v>
      </c>
      <c r="N342" s="16" t="str">
        <f>5%*G342</f>
        <v>0</v>
      </c>
      <c r="O342" s="16" t="str">
        <f>SUM(J342:N342)</f>
        <v>0</v>
      </c>
      <c r="P342" s="18" t="str">
        <f>((H342+I342)%)*O342</f>
        <v>0</v>
      </c>
      <c r="Q342" s="16" t="str">
        <f>SUM(O342:P342)</f>
        <v>0</v>
      </c>
      <c r="R342" s="16" t="str">
        <f>ROUNDUP(Q342,0)</f>
        <v>0</v>
      </c>
      <c r="S342" s="17" t="str">
        <f>LOOKUP(R342,{0,1,49,51,54,57,60,64,68,72,76,80,85,90,"i","w"},{"N","F","D-","D","D+","C-","C","C+","B-","B","B+","A-","A","A+","IC","W"})</f>
        <v>0</v>
      </c>
    </row>
    <row r="343" spans="1:19" customHeight="1" ht="13.5">
      <c r="A343" s="20" t="str">
        <f>'COURSE WORK'!A344</f>
        <v>0</v>
      </c>
      <c r="B343" s="21" t="str">
        <f>'COURSE WORK'!B344</f>
        <v>0</v>
      </c>
      <c r="C343" s="14" t="str">
        <f>'COURSE WORK'!O344</f>
        <v>0</v>
      </c>
      <c r="D343" s="31"/>
      <c r="J343" s="16" t="str">
        <f>10.6%*C343</f>
        <v>0</v>
      </c>
      <c r="K343" s="16" t="str">
        <f>24.4%*D343</f>
        <v>0</v>
      </c>
      <c r="L343" s="17" t="str">
        <f>20%*E343</f>
        <v>0</v>
      </c>
      <c r="M343" s="16" t="str">
        <f>35%*F343</f>
        <v>0</v>
      </c>
      <c r="N343" s="16" t="str">
        <f>5%*G343</f>
        <v>0</v>
      </c>
      <c r="O343" s="16" t="str">
        <f>SUM(J343:N343)</f>
        <v>0</v>
      </c>
      <c r="P343" s="18" t="str">
        <f>((H343+I343)%)*O343</f>
        <v>0</v>
      </c>
      <c r="Q343" s="16" t="str">
        <f>SUM(O343:P343)</f>
        <v>0</v>
      </c>
      <c r="R343" s="16" t="str">
        <f>ROUNDUP(Q343,0)</f>
        <v>0</v>
      </c>
      <c r="S343" s="17" t="str">
        <f>LOOKUP(R343,{0,1,49,51,54,57,60,64,68,72,76,80,85,90,"i","w"},{"N","F","D-","D","D+","C-","C","C+","B-","B","B+","A-","A","A+","IC","W"})</f>
        <v>0</v>
      </c>
    </row>
    <row r="344" spans="1:19" customHeight="1" ht="13.5">
      <c r="A344" s="20" t="str">
        <f>'COURSE WORK'!A345</f>
        <v>0</v>
      </c>
      <c r="B344" s="21" t="str">
        <f>'COURSE WORK'!B345</f>
        <v>0</v>
      </c>
      <c r="C344" s="14" t="str">
        <f>'COURSE WORK'!O345</f>
        <v>0</v>
      </c>
      <c r="D344" s="31"/>
      <c r="J344" s="16" t="str">
        <f>10.6%*C344</f>
        <v>0</v>
      </c>
      <c r="K344" s="16" t="str">
        <f>24.4%*D344</f>
        <v>0</v>
      </c>
      <c r="L344" s="17" t="str">
        <f>20%*E344</f>
        <v>0</v>
      </c>
      <c r="M344" s="16" t="str">
        <f>35%*F344</f>
        <v>0</v>
      </c>
      <c r="N344" s="16" t="str">
        <f>5%*G344</f>
        <v>0</v>
      </c>
      <c r="O344" s="16" t="str">
        <f>SUM(J344:N344)</f>
        <v>0</v>
      </c>
      <c r="P344" s="18" t="str">
        <f>((H344+I344)%)*O344</f>
        <v>0</v>
      </c>
      <c r="Q344" s="16" t="str">
        <f>SUM(O344:P344)</f>
        <v>0</v>
      </c>
      <c r="R344" s="16" t="str">
        <f>ROUNDUP(Q344,0)</f>
        <v>0</v>
      </c>
      <c r="S344" s="17" t="str">
        <f>LOOKUP(R344,{0,1,49,51,54,57,60,64,68,72,76,80,85,90,"i","w"},{"N","F","D-","D","D+","C-","C","C+","B-","B","B+","A-","A","A+","IC","W"})</f>
        <v>0</v>
      </c>
    </row>
    <row r="345" spans="1:19" customHeight="1" ht="13.5">
      <c r="A345" s="20" t="str">
        <f>'COURSE WORK'!A346</f>
        <v>0</v>
      </c>
      <c r="B345" s="21" t="str">
        <f>'COURSE WORK'!B346</f>
        <v>0</v>
      </c>
      <c r="C345" s="14" t="str">
        <f>'COURSE WORK'!O346</f>
        <v>0</v>
      </c>
      <c r="D345" s="31"/>
      <c r="J345" s="16" t="str">
        <f>10.6%*C345</f>
        <v>0</v>
      </c>
      <c r="K345" s="16" t="str">
        <f>24.4%*D345</f>
        <v>0</v>
      </c>
      <c r="L345" s="17" t="str">
        <f>20%*E345</f>
        <v>0</v>
      </c>
      <c r="M345" s="16" t="str">
        <f>35%*F345</f>
        <v>0</v>
      </c>
      <c r="N345" s="16" t="str">
        <f>5%*G345</f>
        <v>0</v>
      </c>
      <c r="O345" s="16" t="str">
        <f>SUM(J345:N345)</f>
        <v>0</v>
      </c>
      <c r="P345" s="18" t="str">
        <f>((H345+I345)%)*O345</f>
        <v>0</v>
      </c>
      <c r="Q345" s="16" t="str">
        <f>SUM(O345:P345)</f>
        <v>0</v>
      </c>
      <c r="R345" s="16" t="str">
        <f>ROUNDUP(Q345,0)</f>
        <v>0</v>
      </c>
      <c r="S345" s="17" t="str">
        <f>LOOKUP(R345,{0,1,49,51,54,57,60,64,68,72,76,80,85,90,"i","w"},{"N","F","D-","D","D+","C-","C","C+","B-","B","B+","A-","A","A+","IC","W"})</f>
        <v>0</v>
      </c>
    </row>
    <row r="346" spans="1:19" customHeight="1" ht="13.5">
      <c r="A346" s="20" t="str">
        <f>'COURSE WORK'!A347</f>
        <v>0</v>
      </c>
      <c r="B346" s="21" t="str">
        <f>'COURSE WORK'!B347</f>
        <v>0</v>
      </c>
      <c r="C346" s="14" t="str">
        <f>'COURSE WORK'!O347</f>
        <v>0</v>
      </c>
      <c r="D346" s="31"/>
      <c r="J346" s="16" t="str">
        <f>10.6%*C346</f>
        <v>0</v>
      </c>
      <c r="K346" s="16" t="str">
        <f>24.4%*D346</f>
        <v>0</v>
      </c>
      <c r="L346" s="17" t="str">
        <f>20%*E346</f>
        <v>0</v>
      </c>
      <c r="M346" s="16" t="str">
        <f>35%*F346</f>
        <v>0</v>
      </c>
      <c r="N346" s="16" t="str">
        <f>5%*G346</f>
        <v>0</v>
      </c>
      <c r="O346" s="16" t="str">
        <f>SUM(J346:N346)</f>
        <v>0</v>
      </c>
      <c r="P346" s="18" t="str">
        <f>((H346+I346)%)*O346</f>
        <v>0</v>
      </c>
      <c r="Q346" s="16" t="str">
        <f>SUM(O346:P346)</f>
        <v>0</v>
      </c>
      <c r="R346" s="16" t="str">
        <f>ROUNDUP(Q346,0)</f>
        <v>0</v>
      </c>
      <c r="S346" s="17" t="str">
        <f>LOOKUP(R346,{0,1,49,51,54,57,60,64,68,72,76,80,85,90,"i","w"},{"N","F","D-","D","D+","C-","C","C+","B-","B","B+","A-","A","A+","IC","W"})</f>
        <v>0</v>
      </c>
    </row>
    <row r="347" spans="1:19" customHeight="1" ht="13.5">
      <c r="A347" s="20" t="str">
        <f>'COURSE WORK'!A348</f>
        <v>0</v>
      </c>
      <c r="B347" s="21" t="str">
        <f>'COURSE WORK'!B348</f>
        <v>0</v>
      </c>
      <c r="C347" s="14" t="str">
        <f>'COURSE WORK'!O348</f>
        <v>0</v>
      </c>
      <c r="D347" s="31"/>
      <c r="J347" s="16" t="str">
        <f>10.6%*C347</f>
        <v>0</v>
      </c>
      <c r="K347" s="16" t="str">
        <f>24.4%*D347</f>
        <v>0</v>
      </c>
      <c r="L347" s="17" t="str">
        <f>20%*E347</f>
        <v>0</v>
      </c>
      <c r="M347" s="16" t="str">
        <f>35%*F347</f>
        <v>0</v>
      </c>
      <c r="N347" s="16" t="str">
        <f>5%*G347</f>
        <v>0</v>
      </c>
      <c r="O347" s="16" t="str">
        <f>SUM(J347:N347)</f>
        <v>0</v>
      </c>
      <c r="P347" s="18" t="str">
        <f>((H347+I347)%)*O347</f>
        <v>0</v>
      </c>
      <c r="Q347" s="16" t="str">
        <f>SUM(O347:P347)</f>
        <v>0</v>
      </c>
      <c r="R347" s="16" t="str">
        <f>ROUNDUP(Q347,0)</f>
        <v>0</v>
      </c>
      <c r="S347" s="17" t="str">
        <f>LOOKUP(R347,{0,1,49,51,54,57,60,64,68,72,76,80,85,90,"i","w"},{"N","F","D-","D","D+","C-","C","C+","B-","B","B+","A-","A","A+","IC","W"})</f>
        <v>0</v>
      </c>
    </row>
    <row r="348" spans="1:19" customHeight="1" ht="13.5">
      <c r="A348" s="20" t="str">
        <f>'COURSE WORK'!A349</f>
        <v>0</v>
      </c>
      <c r="B348" s="21" t="str">
        <f>'COURSE WORK'!B349</f>
        <v>0</v>
      </c>
      <c r="C348" s="14" t="str">
        <f>'COURSE WORK'!O349</f>
        <v>0</v>
      </c>
      <c r="D348" s="31"/>
      <c r="J348" s="16" t="str">
        <f>10.6%*C348</f>
        <v>0</v>
      </c>
      <c r="K348" s="16" t="str">
        <f>24.4%*D348</f>
        <v>0</v>
      </c>
      <c r="L348" s="17" t="str">
        <f>20%*E348</f>
        <v>0</v>
      </c>
      <c r="M348" s="16" t="str">
        <f>35%*F348</f>
        <v>0</v>
      </c>
      <c r="N348" s="16" t="str">
        <f>5%*G348</f>
        <v>0</v>
      </c>
      <c r="O348" s="16" t="str">
        <f>SUM(J348:N348)</f>
        <v>0</v>
      </c>
      <c r="P348" s="18" t="str">
        <f>((H348+I348)%)*O348</f>
        <v>0</v>
      </c>
      <c r="Q348" s="16" t="str">
        <f>SUM(O348:P348)</f>
        <v>0</v>
      </c>
      <c r="R348" s="16" t="str">
        <f>ROUNDUP(Q348,0)</f>
        <v>0</v>
      </c>
      <c r="S348" s="17" t="str">
        <f>LOOKUP(R348,{0,1,49,51,54,57,60,64,68,72,76,80,85,90,"i","w"},{"N","F","D-","D","D+","C-","C","C+","B-","B","B+","A-","A","A+","IC","W"})</f>
        <v>0</v>
      </c>
    </row>
    <row r="349" spans="1:19" customHeight="1" ht="13.5">
      <c r="A349" s="20" t="str">
        <f>'COURSE WORK'!A350</f>
        <v>0</v>
      </c>
      <c r="B349" s="21" t="str">
        <f>'COURSE WORK'!B350</f>
        <v>0</v>
      </c>
      <c r="C349" s="14" t="str">
        <f>'COURSE WORK'!O350</f>
        <v>0</v>
      </c>
      <c r="D349" s="31"/>
      <c r="J349" s="16" t="str">
        <f>10.6%*C349</f>
        <v>0</v>
      </c>
      <c r="K349" s="16" t="str">
        <f>24.4%*D349</f>
        <v>0</v>
      </c>
      <c r="L349" s="17" t="str">
        <f>20%*E349</f>
        <v>0</v>
      </c>
      <c r="M349" s="16" t="str">
        <f>35%*F349</f>
        <v>0</v>
      </c>
      <c r="N349" s="16" t="str">
        <f>5%*G349</f>
        <v>0</v>
      </c>
      <c r="O349" s="16" t="str">
        <f>SUM(J349:N349)</f>
        <v>0</v>
      </c>
      <c r="P349" s="18" t="str">
        <f>((H349+I349)%)*O349</f>
        <v>0</v>
      </c>
      <c r="Q349" s="16" t="str">
        <f>SUM(O349:P349)</f>
        <v>0</v>
      </c>
      <c r="R349" s="16" t="str">
        <f>ROUNDUP(Q349,0)</f>
        <v>0</v>
      </c>
      <c r="S349" s="17" t="str">
        <f>LOOKUP(R349,{0,1,49,51,54,57,60,64,68,72,76,80,85,90,"i","w"},{"N","F","D-","D","D+","C-","C","C+","B-","B","B+","A-","A","A+","IC","W"})</f>
        <v>0</v>
      </c>
    </row>
    <row r="350" spans="1:19" customHeight="1" ht="13.5">
      <c r="A350" s="20" t="str">
        <f>'COURSE WORK'!A351</f>
        <v>0</v>
      </c>
      <c r="B350" s="21" t="str">
        <f>'COURSE WORK'!B351</f>
        <v>0</v>
      </c>
      <c r="C350" s="14" t="str">
        <f>'COURSE WORK'!O351</f>
        <v>0</v>
      </c>
      <c r="D350" s="31"/>
      <c r="J350" s="16" t="str">
        <f>10.6%*C350</f>
        <v>0</v>
      </c>
      <c r="K350" s="16" t="str">
        <f>24.4%*D350</f>
        <v>0</v>
      </c>
      <c r="L350" s="17" t="str">
        <f>20%*E350</f>
        <v>0</v>
      </c>
      <c r="M350" s="16" t="str">
        <f>35%*F350</f>
        <v>0</v>
      </c>
      <c r="N350" s="16" t="str">
        <f>5%*G350</f>
        <v>0</v>
      </c>
      <c r="O350" s="16" t="str">
        <f>SUM(J350:N350)</f>
        <v>0</v>
      </c>
      <c r="P350" s="18" t="str">
        <f>((H350+I350)%)*O350</f>
        <v>0</v>
      </c>
      <c r="Q350" s="16" t="str">
        <f>SUM(O350:P350)</f>
        <v>0</v>
      </c>
      <c r="R350" s="16" t="str">
        <f>ROUNDUP(Q350,0)</f>
        <v>0</v>
      </c>
      <c r="S350" s="17" t="str">
        <f>LOOKUP(R350,{0,1,49,51,54,57,60,64,68,72,76,80,85,90,"i","w"},{"N","F","D-","D","D+","C-","C","C+","B-","B","B+","A-","A","A+","IC","W"})</f>
        <v>0</v>
      </c>
    </row>
    <row r="351" spans="1:19" customHeight="1" ht="13.5">
      <c r="A351" s="20" t="str">
        <f>'COURSE WORK'!A352</f>
        <v>0</v>
      </c>
      <c r="B351" s="21" t="str">
        <f>'COURSE WORK'!B352</f>
        <v>0</v>
      </c>
      <c r="C351" s="14" t="str">
        <f>'COURSE WORK'!O352</f>
        <v>0</v>
      </c>
      <c r="D351" s="31"/>
      <c r="J351" s="16" t="str">
        <f>10.6%*C351</f>
        <v>0</v>
      </c>
      <c r="K351" s="16" t="str">
        <f>24.4%*D351</f>
        <v>0</v>
      </c>
      <c r="L351" s="17" t="str">
        <f>20%*E351</f>
        <v>0</v>
      </c>
      <c r="M351" s="16" t="str">
        <f>35%*F351</f>
        <v>0</v>
      </c>
      <c r="N351" s="16" t="str">
        <f>5%*G351</f>
        <v>0</v>
      </c>
      <c r="O351" s="16" t="str">
        <f>SUM(J351:N351)</f>
        <v>0</v>
      </c>
      <c r="P351" s="18" t="str">
        <f>((H351+I351)%)*O351</f>
        <v>0</v>
      </c>
      <c r="Q351" s="16" t="str">
        <f>SUM(O351:P351)</f>
        <v>0</v>
      </c>
      <c r="R351" s="16" t="str">
        <f>ROUNDUP(Q351,0)</f>
        <v>0</v>
      </c>
      <c r="S351" s="17" t="str">
        <f>LOOKUP(R351,{0,1,49,51,54,57,60,64,68,72,76,80,85,90,"i","w"},{"N","F","D-","D","D+","C-","C","C+","B-","B","B+","A-","A","A+","IC","W"})</f>
        <v>0</v>
      </c>
    </row>
    <row r="352" spans="1:19" customHeight="1" ht="13.5">
      <c r="A352" s="20" t="str">
        <f>'COURSE WORK'!A353</f>
        <v>0</v>
      </c>
      <c r="B352" s="21" t="str">
        <f>'COURSE WORK'!B353</f>
        <v>0</v>
      </c>
      <c r="C352" s="14" t="str">
        <f>'COURSE WORK'!O353</f>
        <v>0</v>
      </c>
      <c r="D352" s="31"/>
      <c r="J352" s="16" t="str">
        <f>10.6%*C352</f>
        <v>0</v>
      </c>
      <c r="K352" s="16" t="str">
        <f>24.4%*D352</f>
        <v>0</v>
      </c>
      <c r="L352" s="17" t="str">
        <f>20%*E352</f>
        <v>0</v>
      </c>
      <c r="M352" s="16" t="str">
        <f>35%*F352</f>
        <v>0</v>
      </c>
      <c r="N352" s="16" t="str">
        <f>5%*G352</f>
        <v>0</v>
      </c>
      <c r="O352" s="16" t="str">
        <f>SUM(J352:N352)</f>
        <v>0</v>
      </c>
      <c r="P352" s="18" t="str">
        <f>((H352+I352)%)*O352</f>
        <v>0</v>
      </c>
      <c r="Q352" s="16" t="str">
        <f>SUM(O352:P352)</f>
        <v>0</v>
      </c>
      <c r="R352" s="16" t="str">
        <f>ROUNDUP(Q352,0)</f>
        <v>0</v>
      </c>
      <c r="S352" s="17" t="str">
        <f>LOOKUP(R352,{0,1,49,51,54,57,60,64,68,72,76,80,85,90,"i","w"},{"N","F","D-","D","D+","C-","C","C+","B-","B","B+","A-","A","A+","IC","W"})</f>
        <v>0</v>
      </c>
    </row>
    <row r="353" spans="1:19" customHeight="1" ht="13.5">
      <c r="A353" s="20" t="str">
        <f>'COURSE WORK'!A354</f>
        <v>0</v>
      </c>
      <c r="B353" s="21" t="str">
        <f>'COURSE WORK'!B354</f>
        <v>0</v>
      </c>
      <c r="C353" s="14" t="str">
        <f>'COURSE WORK'!O354</f>
        <v>0</v>
      </c>
      <c r="D353" s="31"/>
      <c r="J353" s="16" t="str">
        <f>10.6%*C353</f>
        <v>0</v>
      </c>
      <c r="K353" s="16" t="str">
        <f>24.4%*D353</f>
        <v>0</v>
      </c>
      <c r="L353" s="17" t="str">
        <f>20%*E353</f>
        <v>0</v>
      </c>
      <c r="M353" s="16" t="str">
        <f>35%*F353</f>
        <v>0</v>
      </c>
      <c r="N353" s="16" t="str">
        <f>5%*G353</f>
        <v>0</v>
      </c>
      <c r="O353" s="16" t="str">
        <f>SUM(J353:N353)</f>
        <v>0</v>
      </c>
      <c r="P353" s="18" t="str">
        <f>((H353+I353)%)*O353</f>
        <v>0</v>
      </c>
      <c r="Q353" s="16" t="str">
        <f>SUM(O353:P353)</f>
        <v>0</v>
      </c>
      <c r="R353" s="16" t="str">
        <f>ROUNDUP(Q353,0)</f>
        <v>0</v>
      </c>
      <c r="S353" s="17" t="str">
        <f>LOOKUP(R353,{0,1,49,51,54,57,60,64,68,72,76,80,85,90,"i","w"},{"N","F","D-","D","D+","C-","C","C+","B-","B","B+","A-","A","A+","IC","W"})</f>
        <v>0</v>
      </c>
    </row>
    <row r="354" spans="1:19" customHeight="1" ht="13.5">
      <c r="A354" s="20" t="str">
        <f>'COURSE WORK'!A355</f>
        <v>0</v>
      </c>
      <c r="B354" s="21" t="str">
        <f>'COURSE WORK'!B355</f>
        <v>0</v>
      </c>
      <c r="C354" s="14" t="str">
        <f>'COURSE WORK'!O355</f>
        <v>0</v>
      </c>
      <c r="D354" s="31"/>
      <c r="J354" s="16" t="str">
        <f>10.6%*C354</f>
        <v>0</v>
      </c>
      <c r="K354" s="16" t="str">
        <f>24.4%*D354</f>
        <v>0</v>
      </c>
      <c r="L354" s="17" t="str">
        <f>20%*E354</f>
        <v>0</v>
      </c>
      <c r="M354" s="16" t="str">
        <f>35%*F354</f>
        <v>0</v>
      </c>
      <c r="N354" s="16" t="str">
        <f>5%*G354</f>
        <v>0</v>
      </c>
      <c r="O354" s="16" t="str">
        <f>SUM(J354:N354)</f>
        <v>0</v>
      </c>
      <c r="P354" s="18" t="str">
        <f>((H354+I354)%)*O354</f>
        <v>0</v>
      </c>
      <c r="Q354" s="16" t="str">
        <f>SUM(O354:P354)</f>
        <v>0</v>
      </c>
      <c r="R354" s="16" t="str">
        <f>ROUNDUP(Q354,0)</f>
        <v>0</v>
      </c>
      <c r="S354" s="17" t="str">
        <f>LOOKUP(R354,{0,1,49,51,54,57,60,64,68,72,76,80,85,90,"i","w"},{"N","F","D-","D","D+","C-","C","C+","B-","B","B+","A-","A","A+","IC","W"})</f>
        <v>0</v>
      </c>
    </row>
    <row r="355" spans="1:19" customHeight="1" ht="13.5">
      <c r="A355" s="20" t="str">
        <f>'COURSE WORK'!A356</f>
        <v>0</v>
      </c>
      <c r="B355" s="21" t="str">
        <f>'COURSE WORK'!B356</f>
        <v>0</v>
      </c>
      <c r="C355" s="14" t="str">
        <f>'COURSE WORK'!O356</f>
        <v>0</v>
      </c>
      <c r="D355" s="31"/>
      <c r="J355" s="16" t="str">
        <f>10.6%*C355</f>
        <v>0</v>
      </c>
      <c r="K355" s="16" t="str">
        <f>24.4%*D355</f>
        <v>0</v>
      </c>
      <c r="L355" s="17" t="str">
        <f>20%*E355</f>
        <v>0</v>
      </c>
      <c r="M355" s="16" t="str">
        <f>35%*F355</f>
        <v>0</v>
      </c>
      <c r="N355" s="16" t="str">
        <f>5%*G355</f>
        <v>0</v>
      </c>
      <c r="O355" s="16" t="str">
        <f>SUM(J355:N355)</f>
        <v>0</v>
      </c>
      <c r="P355" s="18" t="str">
        <f>((H355+I355)%)*O355</f>
        <v>0</v>
      </c>
      <c r="Q355" s="16" t="str">
        <f>SUM(O355:P355)</f>
        <v>0</v>
      </c>
      <c r="R355" s="16" t="str">
        <f>ROUNDUP(Q355,0)</f>
        <v>0</v>
      </c>
      <c r="S355" s="17" t="str">
        <f>LOOKUP(R355,{0,1,49,51,54,57,60,64,68,72,76,80,85,90,"i","w"},{"N","F","D-","D","D+","C-","C","C+","B-","B","B+","A-","A","A+","IC","W"})</f>
        <v>0</v>
      </c>
    </row>
    <row r="356" spans="1:19" customHeight="1" ht="13.5">
      <c r="A356" s="20" t="str">
        <f>'COURSE WORK'!A357</f>
        <v>0</v>
      </c>
      <c r="B356" s="21" t="str">
        <f>'COURSE WORK'!B357</f>
        <v>0</v>
      </c>
      <c r="C356" s="14" t="str">
        <f>'COURSE WORK'!O357</f>
        <v>0</v>
      </c>
      <c r="D356" s="31"/>
      <c r="J356" s="16" t="str">
        <f>10.6%*C356</f>
        <v>0</v>
      </c>
      <c r="K356" s="16" t="str">
        <f>24.4%*D356</f>
        <v>0</v>
      </c>
      <c r="L356" s="17" t="str">
        <f>20%*E356</f>
        <v>0</v>
      </c>
      <c r="M356" s="16" t="str">
        <f>35%*F356</f>
        <v>0</v>
      </c>
      <c r="N356" s="16" t="str">
        <f>5%*G356</f>
        <v>0</v>
      </c>
      <c r="O356" s="16" t="str">
        <f>SUM(J356:N356)</f>
        <v>0</v>
      </c>
      <c r="P356" s="18" t="str">
        <f>((H356+I356)%)*O356</f>
        <v>0</v>
      </c>
      <c r="Q356" s="16" t="str">
        <f>SUM(O356:P356)</f>
        <v>0</v>
      </c>
      <c r="R356" s="16" t="str">
        <f>ROUNDUP(Q356,0)</f>
        <v>0</v>
      </c>
      <c r="S356" s="17" t="str">
        <f>LOOKUP(R356,{0,1,49,51,54,57,60,64,68,72,76,80,85,90,"i","w"},{"N","F","D-","D","D+","C-","C","C+","B-","B","B+","A-","A","A+","IC","W"})</f>
        <v>0</v>
      </c>
    </row>
    <row r="357" spans="1:19" customHeight="1" ht="13.5">
      <c r="A357" s="20" t="str">
        <f>'COURSE WORK'!A358</f>
        <v>0</v>
      </c>
      <c r="B357" s="21" t="str">
        <f>'COURSE WORK'!B358</f>
        <v>0</v>
      </c>
      <c r="C357" s="14" t="str">
        <f>'COURSE WORK'!O358</f>
        <v>0</v>
      </c>
      <c r="D357" s="31"/>
      <c r="J357" s="16" t="str">
        <f>10.6%*C357</f>
        <v>0</v>
      </c>
      <c r="K357" s="16" t="str">
        <f>24.4%*D357</f>
        <v>0</v>
      </c>
      <c r="L357" s="17" t="str">
        <f>20%*E357</f>
        <v>0</v>
      </c>
      <c r="M357" s="16" t="str">
        <f>35%*F357</f>
        <v>0</v>
      </c>
      <c r="N357" s="16" t="str">
        <f>5%*G357</f>
        <v>0</v>
      </c>
      <c r="O357" s="16" t="str">
        <f>SUM(J357:N357)</f>
        <v>0</v>
      </c>
      <c r="P357" s="18" t="str">
        <f>((H357+I357)%)*O357</f>
        <v>0</v>
      </c>
      <c r="Q357" s="16" t="str">
        <f>SUM(O357:P357)</f>
        <v>0</v>
      </c>
      <c r="R357" s="16" t="str">
        <f>ROUNDUP(Q357,0)</f>
        <v>0</v>
      </c>
      <c r="S357" s="17" t="str">
        <f>LOOKUP(R357,{0,1,49,51,54,57,60,64,68,72,76,80,85,90,"i","w"},{"N","F","D-","D","D+","C-","C","C+","B-","B","B+","A-","A","A+","IC","W"})</f>
        <v>0</v>
      </c>
    </row>
    <row r="358" spans="1:19" customHeight="1" ht="13.5">
      <c r="A358" s="20" t="str">
        <f>'COURSE WORK'!A359</f>
        <v>0</v>
      </c>
      <c r="B358" s="21" t="str">
        <f>'COURSE WORK'!B359</f>
        <v>0</v>
      </c>
      <c r="C358" s="14" t="str">
        <f>'COURSE WORK'!O359</f>
        <v>0</v>
      </c>
      <c r="D358" s="31"/>
      <c r="J358" s="16" t="str">
        <f>10.6%*C358</f>
        <v>0</v>
      </c>
      <c r="K358" s="16" t="str">
        <f>24.4%*D358</f>
        <v>0</v>
      </c>
      <c r="L358" s="17" t="str">
        <f>20%*E358</f>
        <v>0</v>
      </c>
      <c r="M358" s="16" t="str">
        <f>35%*F358</f>
        <v>0</v>
      </c>
      <c r="N358" s="16" t="str">
        <f>5%*G358</f>
        <v>0</v>
      </c>
      <c r="O358" s="16" t="str">
        <f>SUM(J358:N358)</f>
        <v>0</v>
      </c>
      <c r="P358" s="18" t="str">
        <f>((H358+I358)%)*O358</f>
        <v>0</v>
      </c>
      <c r="Q358" s="16" t="str">
        <f>SUM(O358:P358)</f>
        <v>0</v>
      </c>
      <c r="R358" s="16" t="str">
        <f>ROUNDUP(Q358,0)</f>
        <v>0</v>
      </c>
      <c r="S358" s="17" t="str">
        <f>LOOKUP(R358,{0,1,49,51,54,57,60,64,68,72,76,80,85,90,"i","w"},{"N","F","D-","D","D+","C-","C","C+","B-","B","B+","A-","A","A+","IC","W"})</f>
        <v>0</v>
      </c>
    </row>
    <row r="359" spans="1:19" customHeight="1" ht="13.5">
      <c r="A359" s="20" t="str">
        <f>'COURSE WORK'!A360</f>
        <v>0</v>
      </c>
      <c r="B359" s="21" t="str">
        <f>'COURSE WORK'!B360</f>
        <v>0</v>
      </c>
      <c r="C359" s="14" t="str">
        <f>'COURSE WORK'!O360</f>
        <v>0</v>
      </c>
      <c r="D359" s="31"/>
      <c r="J359" s="16" t="str">
        <f>10.6%*C359</f>
        <v>0</v>
      </c>
      <c r="K359" s="16" t="str">
        <f>24.4%*D359</f>
        <v>0</v>
      </c>
      <c r="L359" s="17" t="str">
        <f>20%*E359</f>
        <v>0</v>
      </c>
      <c r="M359" s="16" t="str">
        <f>35%*F359</f>
        <v>0</v>
      </c>
      <c r="N359" s="16" t="str">
        <f>5%*G359</f>
        <v>0</v>
      </c>
      <c r="O359" s="16" t="str">
        <f>SUM(J359:N359)</f>
        <v>0</v>
      </c>
      <c r="P359" s="18" t="str">
        <f>((H359+I359)%)*O359</f>
        <v>0</v>
      </c>
      <c r="Q359" s="16" t="str">
        <f>SUM(O359:P359)</f>
        <v>0</v>
      </c>
      <c r="R359" s="16" t="str">
        <f>ROUNDUP(Q359,0)</f>
        <v>0</v>
      </c>
      <c r="S359" s="17" t="str">
        <f>LOOKUP(R359,{0,1,49,51,54,57,60,64,68,72,76,80,85,90,"i","w"},{"N","F","D-","D","D+","C-","C","C+","B-","B","B+","A-","A","A+","IC","W"})</f>
        <v>0</v>
      </c>
    </row>
    <row r="360" spans="1:19" customHeight="1" ht="13.5">
      <c r="A360" s="20" t="str">
        <f>'COURSE WORK'!A361</f>
        <v>0</v>
      </c>
      <c r="B360" s="21" t="str">
        <f>'COURSE WORK'!B361</f>
        <v>0</v>
      </c>
      <c r="C360" s="14" t="str">
        <f>'COURSE WORK'!O361</f>
        <v>0</v>
      </c>
      <c r="D360" s="31"/>
      <c r="J360" s="16" t="str">
        <f>10.6%*C360</f>
        <v>0</v>
      </c>
      <c r="K360" s="16" t="str">
        <f>24.4%*D360</f>
        <v>0</v>
      </c>
      <c r="L360" s="17" t="str">
        <f>20%*E360</f>
        <v>0</v>
      </c>
      <c r="M360" s="16" t="str">
        <f>35%*F360</f>
        <v>0</v>
      </c>
      <c r="N360" s="16" t="str">
        <f>5%*G360</f>
        <v>0</v>
      </c>
      <c r="O360" s="16" t="str">
        <f>SUM(J360:N360)</f>
        <v>0</v>
      </c>
      <c r="P360" s="18" t="str">
        <f>((H360+I360)%)*O360</f>
        <v>0</v>
      </c>
      <c r="Q360" s="16" t="str">
        <f>SUM(O360:P360)</f>
        <v>0</v>
      </c>
      <c r="R360" s="16" t="str">
        <f>ROUNDUP(Q360,0)</f>
        <v>0</v>
      </c>
      <c r="S360" s="17" t="str">
        <f>LOOKUP(R360,{0,1,49,51,54,57,60,64,68,72,76,80,85,90,"i","w"},{"N","F","D-","D","D+","C-","C","C+","B-","B","B+","A-","A","A+","IC","W"})</f>
        <v>0</v>
      </c>
    </row>
    <row r="361" spans="1:19" customHeight="1" ht="13.5">
      <c r="A361" s="20" t="str">
        <f>'COURSE WORK'!A362</f>
        <v>0</v>
      </c>
      <c r="B361" s="21" t="str">
        <f>'COURSE WORK'!B362</f>
        <v>0</v>
      </c>
      <c r="C361" s="14" t="str">
        <f>'COURSE WORK'!O362</f>
        <v>0</v>
      </c>
      <c r="D361" s="31"/>
      <c r="J361" s="16" t="str">
        <f>10.6%*C361</f>
        <v>0</v>
      </c>
      <c r="K361" s="16" t="str">
        <f>5%*D361</f>
        <v>0</v>
      </c>
      <c r="L361" s="17" t="str">
        <f>20%*E361</f>
        <v>0</v>
      </c>
      <c r="M361" s="16" t="str">
        <f>35%*F361</f>
        <v>0</v>
      </c>
      <c r="N361" s="16" t="str">
        <f>5%*G361</f>
        <v>0</v>
      </c>
      <c r="O361" s="16" t="str">
        <f>SUM(J361:N361)</f>
        <v>0</v>
      </c>
      <c r="P361" s="18" t="str">
        <f>((H361+I361)%)*O361</f>
        <v>0</v>
      </c>
      <c r="Q361" s="16" t="str">
        <f>SUM(O361:P361)</f>
        <v>0</v>
      </c>
      <c r="R361" s="16" t="str">
        <f>ROUNDUP(Q361,0)</f>
        <v>0</v>
      </c>
      <c r="S361" s="17" t="str">
        <f>LOOKUP(R361,{0,1,49,51,54,57,60,64,68,72,76,80,85,90,"i","w"},{"N","F","D-","D","D+","C-","C","C+","B-","B","B+","A-","A","A+","IC","W"})</f>
        <v>0</v>
      </c>
    </row>
    <row r="362" spans="1:19" customHeight="1" ht="13.5">
      <c r="A362" s="20" t="str">
        <f>'COURSE WORK'!A363</f>
        <v>0</v>
      </c>
      <c r="B362" s="21" t="str">
        <f>'COURSE WORK'!B363</f>
        <v>0</v>
      </c>
      <c r="C362" s="14" t="str">
        <f>'COURSE WORK'!O363</f>
        <v>0</v>
      </c>
      <c r="D362" s="31"/>
      <c r="J362" s="16" t="str">
        <f>10.6%*C362</f>
        <v>0</v>
      </c>
      <c r="K362" s="16" t="str">
        <f>5%*D362</f>
        <v>0</v>
      </c>
      <c r="L362" s="17" t="str">
        <f>20%*E362</f>
        <v>0</v>
      </c>
      <c r="M362" s="16" t="str">
        <f>35%*F362</f>
        <v>0</v>
      </c>
      <c r="N362" s="16" t="str">
        <f>5%*G362</f>
        <v>0</v>
      </c>
      <c r="O362" s="16" t="str">
        <f>SUM(J362:N362)</f>
        <v>0</v>
      </c>
      <c r="P362" s="18" t="str">
        <f>((H362+I362)%)*O362</f>
        <v>0</v>
      </c>
      <c r="Q362" s="16" t="str">
        <f>SUM(O362:P362)</f>
        <v>0</v>
      </c>
      <c r="R362" s="16" t="str">
        <f>ROUNDUP(Q362,0)</f>
        <v>0</v>
      </c>
      <c r="S362" s="17" t="str">
        <f>LOOKUP(R362,{0,1,49,51,54,57,60,64,68,72,76,80,85,90,"i","w"},{"N","F","D-","D","D+","C-","C","C+","B-","B","B+","A-","A","A+","IC","W"})</f>
        <v>0</v>
      </c>
    </row>
    <row r="363" spans="1:19" customHeight="1" ht="13.5">
      <c r="A363" s="20" t="str">
        <f>'COURSE WORK'!A364</f>
        <v>0</v>
      </c>
      <c r="B363" s="21" t="str">
        <f>'COURSE WORK'!B364</f>
        <v>0</v>
      </c>
      <c r="C363" s="14" t="str">
        <f>'COURSE WORK'!O364</f>
        <v>0</v>
      </c>
      <c r="D363" s="31"/>
      <c r="J363" s="16" t="str">
        <f>10.6%*C363</f>
        <v>0</v>
      </c>
      <c r="K363" s="16" t="str">
        <f>5%*D363</f>
        <v>0</v>
      </c>
      <c r="L363" s="17" t="str">
        <f>20%*E363</f>
        <v>0</v>
      </c>
      <c r="M363" s="16" t="str">
        <f>35%*F363</f>
        <v>0</v>
      </c>
      <c r="N363" s="16" t="str">
        <f>5%*G363</f>
        <v>0</v>
      </c>
      <c r="O363" s="16" t="str">
        <f>SUM(J363:N363)</f>
        <v>0</v>
      </c>
      <c r="P363" s="18" t="str">
        <f>((H363+I363)%)*O363</f>
        <v>0</v>
      </c>
      <c r="Q363" s="16" t="str">
        <f>SUM(O363:P363)</f>
        <v>0</v>
      </c>
      <c r="R363" s="16" t="str">
        <f>ROUNDUP(Q363,0)</f>
        <v>0</v>
      </c>
      <c r="S363" s="17" t="str">
        <f>LOOKUP(R363,{0,1,49,51,54,57,60,64,68,72,76,80,85,90,"i","w"},{"N","F","D-","D","D+","C-","C","C+","B-","B","B+","A-","A","A+","IC","W"})</f>
        <v>0</v>
      </c>
    </row>
    <row r="364" spans="1:19" customHeight="1" ht="13.5">
      <c r="A364" s="20" t="str">
        <f>'COURSE WORK'!A365</f>
        <v>0</v>
      </c>
      <c r="B364" s="21" t="str">
        <f>'COURSE WORK'!B365</f>
        <v>0</v>
      </c>
      <c r="C364" s="14" t="str">
        <f>'COURSE WORK'!O365</f>
        <v>0</v>
      </c>
      <c r="D364" s="31"/>
      <c r="J364" s="16" t="str">
        <f>10.6%*C364</f>
        <v>0</v>
      </c>
      <c r="K364" s="16" t="str">
        <f>5%*D364</f>
        <v>0</v>
      </c>
      <c r="L364" s="17" t="str">
        <f>20%*E364</f>
        <v>0</v>
      </c>
      <c r="M364" s="16" t="str">
        <f>35%*F364</f>
        <v>0</v>
      </c>
      <c r="N364" s="16" t="str">
        <f>5%*G364</f>
        <v>0</v>
      </c>
      <c r="O364" s="16" t="str">
        <f>SUM(J364:N364)</f>
        <v>0</v>
      </c>
      <c r="P364" s="18" t="str">
        <f>((H364+I364)%)*O364</f>
        <v>0</v>
      </c>
      <c r="Q364" s="16" t="str">
        <f>SUM(O364:P364)</f>
        <v>0</v>
      </c>
      <c r="R364" s="16" t="str">
        <f>ROUNDUP(Q364,0)</f>
        <v>0</v>
      </c>
      <c r="S364" s="17" t="str">
        <f>LOOKUP(R364,{0,1,49,51,54,57,60,64,68,72,76,80,85,90,"i","w"},{"N","F","D-","D","D+","C-","C","C+","B-","B","B+","A-","A","A+","IC","W"})</f>
        <v>0</v>
      </c>
    </row>
    <row r="365" spans="1:19" customHeight="1" ht="13.5">
      <c r="A365" s="20" t="str">
        <f>'COURSE WORK'!A366</f>
        <v>0</v>
      </c>
      <c r="B365" s="21" t="str">
        <f>'COURSE WORK'!B366</f>
        <v>0</v>
      </c>
      <c r="C365" s="14" t="str">
        <f>'COURSE WORK'!O366</f>
        <v>0</v>
      </c>
      <c r="D365" s="31"/>
      <c r="J365" s="16" t="str">
        <f>10.6%*C365</f>
        <v>0</v>
      </c>
      <c r="K365" s="16" t="str">
        <f>5%*D365</f>
        <v>0</v>
      </c>
      <c r="L365" s="17" t="str">
        <f>20%*E365</f>
        <v>0</v>
      </c>
      <c r="M365" s="16" t="str">
        <f>35%*F365</f>
        <v>0</v>
      </c>
      <c r="N365" s="16" t="str">
        <f>5%*G365</f>
        <v>0</v>
      </c>
      <c r="O365" s="16" t="str">
        <f>SUM(J365:N365)</f>
        <v>0</v>
      </c>
      <c r="P365" s="18" t="str">
        <f>((H365+I365)%)*O365</f>
        <v>0</v>
      </c>
      <c r="Q365" s="16" t="str">
        <f>SUM(O365:P365)</f>
        <v>0</v>
      </c>
      <c r="R365" s="16" t="str">
        <f>ROUNDUP(Q365,0)</f>
        <v>0</v>
      </c>
      <c r="S365" s="17" t="str">
        <f>LOOKUP(R365,{0,1,49,51,54,57,60,64,68,72,76,80,85,90,"i","w"},{"N","F","D-","D","D+","C-","C","C+","B-","B","B+","A-","A","A+","IC","W"})</f>
        <v>0</v>
      </c>
    </row>
    <row r="366" spans="1:19" customHeight="1" ht="13.5">
      <c r="A366" s="20" t="str">
        <f>'COURSE WORK'!A367</f>
        <v>0</v>
      </c>
      <c r="B366" s="21" t="str">
        <f>'COURSE WORK'!B367</f>
        <v>0</v>
      </c>
      <c r="C366" s="14" t="str">
        <f>'COURSE WORK'!O367</f>
        <v>0</v>
      </c>
      <c r="D366" s="31"/>
      <c r="J366" s="16" t="str">
        <f>10.6%*C366</f>
        <v>0</v>
      </c>
      <c r="K366" s="16" t="str">
        <f>5%*D366</f>
        <v>0</v>
      </c>
      <c r="L366" s="17" t="str">
        <f>20%*E366</f>
        <v>0</v>
      </c>
      <c r="M366" s="16" t="str">
        <f>35%*F366</f>
        <v>0</v>
      </c>
      <c r="N366" s="16" t="str">
        <f>5%*G366</f>
        <v>0</v>
      </c>
      <c r="O366" s="16" t="str">
        <f>SUM(J366:N366)</f>
        <v>0</v>
      </c>
      <c r="P366" s="18" t="str">
        <f>((H366+I366)%)*O366</f>
        <v>0</v>
      </c>
      <c r="Q366" s="16" t="str">
        <f>SUM(O366:P366)</f>
        <v>0</v>
      </c>
      <c r="R366" s="16" t="str">
        <f>ROUNDUP(Q366,0)</f>
        <v>0</v>
      </c>
      <c r="S366" s="17" t="str">
        <f>LOOKUP(R366,{0,1,49,51,54,57,60,64,68,72,76,80,85,90,"i","w"},{"N","F","D-","D","D+","C-","C","C+","B-","B","B+","A-","A","A+","IC","W"})</f>
        <v>0</v>
      </c>
    </row>
    <row r="367" spans="1:19" customHeight="1" ht="13.5">
      <c r="A367" s="20" t="str">
        <f>'COURSE WORK'!A368</f>
        <v>0</v>
      </c>
      <c r="B367" s="21" t="str">
        <f>'COURSE WORK'!B368</f>
        <v>0</v>
      </c>
      <c r="C367" s="14" t="str">
        <f>'COURSE WORK'!O368</f>
        <v>0</v>
      </c>
      <c r="D367" s="31"/>
      <c r="J367" s="16" t="str">
        <f>10.6%*C367</f>
        <v>0</v>
      </c>
      <c r="K367" s="16" t="str">
        <f>5%*D367</f>
        <v>0</v>
      </c>
      <c r="L367" s="17" t="str">
        <f>20%*E367</f>
        <v>0</v>
      </c>
      <c r="M367" s="16" t="str">
        <f>35%*F367</f>
        <v>0</v>
      </c>
      <c r="N367" s="16" t="str">
        <f>5%*G367</f>
        <v>0</v>
      </c>
      <c r="O367" s="16" t="str">
        <f>SUM(J367:N367)</f>
        <v>0</v>
      </c>
      <c r="P367" s="18" t="str">
        <f>((H367+I367)%)*O367</f>
        <v>0</v>
      </c>
      <c r="Q367" s="16" t="str">
        <f>SUM(O367:P367)</f>
        <v>0</v>
      </c>
      <c r="R367" s="16" t="str">
        <f>ROUNDUP(Q367,0)</f>
        <v>0</v>
      </c>
      <c r="S367" s="17" t="str">
        <f>LOOKUP(R367,{0,1,49,51,54,57,60,64,68,72,76,80,85,90,"i","w"},{"N","F","D-","D","D+","C-","C","C+","B-","B","B+","A-","A","A+","IC","W"})</f>
        <v>0</v>
      </c>
    </row>
    <row r="368" spans="1:19" customHeight="1" ht="13.5">
      <c r="A368" s="20" t="str">
        <f>'COURSE WORK'!A369</f>
        <v>0</v>
      </c>
      <c r="B368" s="21" t="str">
        <f>'COURSE WORK'!B369</f>
        <v>0</v>
      </c>
      <c r="C368" s="14" t="str">
        <f>'COURSE WORK'!O369</f>
        <v>0</v>
      </c>
      <c r="D368" s="31"/>
      <c r="J368" s="16" t="str">
        <f>10.6%*C368</f>
        <v>0</v>
      </c>
      <c r="K368" s="16" t="str">
        <f>5%*D368</f>
        <v>0</v>
      </c>
      <c r="L368" s="17" t="str">
        <f>20%*E368</f>
        <v>0</v>
      </c>
      <c r="M368" s="16" t="str">
        <f>35%*F368</f>
        <v>0</v>
      </c>
      <c r="N368" s="16" t="str">
        <f>5%*G368</f>
        <v>0</v>
      </c>
      <c r="O368" s="16" t="str">
        <f>SUM(J368:N368)</f>
        <v>0</v>
      </c>
      <c r="P368" s="18" t="str">
        <f>((H368+I368)%)*O368</f>
        <v>0</v>
      </c>
      <c r="Q368" s="16" t="str">
        <f>SUM(O368:P368)</f>
        <v>0</v>
      </c>
      <c r="R368" s="16" t="str">
        <f>ROUNDUP(Q368,0)</f>
        <v>0</v>
      </c>
      <c r="S368" s="17" t="str">
        <f>LOOKUP(R368,{0,1,49,51,54,57,60,64,68,72,76,80,85,90,"i","w"},{"N","F","D-","D","D+","C-","C","C+","B-","B","B+","A-","A","A+","IC","W"})</f>
        <v>0</v>
      </c>
    </row>
    <row r="369" spans="1:19" customHeight="1" ht="13.5">
      <c r="A369" s="20" t="str">
        <f>'COURSE WORK'!A370</f>
        <v>0</v>
      </c>
      <c r="B369" s="21" t="str">
        <f>'COURSE WORK'!B370</f>
        <v>0</v>
      </c>
      <c r="C369" s="14" t="str">
        <f>'COURSE WORK'!O370</f>
        <v>0</v>
      </c>
      <c r="D369" s="31"/>
      <c r="J369" s="16" t="str">
        <f>10.6%*C369</f>
        <v>0</v>
      </c>
      <c r="K369" s="16" t="str">
        <f>5%*D369</f>
        <v>0</v>
      </c>
      <c r="L369" s="17" t="str">
        <f>20%*E369</f>
        <v>0</v>
      </c>
      <c r="M369" s="16" t="str">
        <f>35%*F369</f>
        <v>0</v>
      </c>
      <c r="N369" s="16" t="str">
        <f>5%*G369</f>
        <v>0</v>
      </c>
      <c r="O369" s="16" t="str">
        <f>SUM(J369:N369)</f>
        <v>0</v>
      </c>
      <c r="P369" s="18" t="str">
        <f>((H369+I369)%)*O369</f>
        <v>0</v>
      </c>
      <c r="Q369" s="16" t="str">
        <f>SUM(O369:P369)</f>
        <v>0</v>
      </c>
      <c r="R369" s="16" t="str">
        <f>ROUNDUP(Q369,0)</f>
        <v>0</v>
      </c>
      <c r="S369" s="17" t="str">
        <f>LOOKUP(R369,{0,1,49,51,54,57,60,64,68,72,76,80,85,90,"i","w"},{"N","F","D-","D","D+","C-","C","C+","B-","B","B+","A-","A","A+","IC","W"})</f>
        <v>0</v>
      </c>
    </row>
    <row r="370" spans="1:19" customHeight="1" ht="13.5">
      <c r="A370" s="20" t="str">
        <f>'COURSE WORK'!A371</f>
        <v>0</v>
      </c>
      <c r="B370" s="21" t="str">
        <f>'COURSE WORK'!B371</f>
        <v>0</v>
      </c>
      <c r="C370" s="14" t="str">
        <f>'COURSE WORK'!O371</f>
        <v>0</v>
      </c>
      <c r="D370" s="31"/>
      <c r="J370" s="16" t="str">
        <f>10.6%*C370</f>
        <v>0</v>
      </c>
      <c r="K370" s="16" t="str">
        <f>5%*D370</f>
        <v>0</v>
      </c>
      <c r="L370" s="17" t="str">
        <f>20%*E370</f>
        <v>0</v>
      </c>
      <c r="M370" s="16" t="str">
        <f>35%*F370</f>
        <v>0</v>
      </c>
      <c r="N370" s="16" t="str">
        <f>5%*G370</f>
        <v>0</v>
      </c>
      <c r="O370" s="16" t="str">
        <f>SUM(J370:N370)</f>
        <v>0</v>
      </c>
      <c r="P370" s="18" t="str">
        <f>((H370+I370)%)*O370</f>
        <v>0</v>
      </c>
      <c r="Q370" s="16" t="str">
        <f>SUM(O370:P370)</f>
        <v>0</v>
      </c>
      <c r="R370" s="16" t="str">
        <f>ROUNDUP(Q370,0)</f>
        <v>0</v>
      </c>
      <c r="S370" s="17" t="str">
        <f>LOOKUP(R370,{0,1,49,51,54,57,60,64,68,72,76,80,85,90,"i","w"},{"N","F","D-","D","D+","C-","C","C+","B-","B","B+","A-","A","A+","IC","W"})</f>
        <v>0</v>
      </c>
    </row>
    <row r="371" spans="1:19" customHeight="1" ht="13.5">
      <c r="A371" s="20" t="str">
        <f>'COURSE WORK'!A372</f>
        <v>0</v>
      </c>
      <c r="B371" s="21" t="str">
        <f>'COURSE WORK'!B372</f>
        <v>0</v>
      </c>
      <c r="C371" s="14" t="str">
        <f>'COURSE WORK'!O372</f>
        <v>0</v>
      </c>
      <c r="D371" s="31"/>
      <c r="J371" s="16" t="str">
        <f>10.6%*C371</f>
        <v>0</v>
      </c>
      <c r="K371" s="16" t="str">
        <f>5%*D371</f>
        <v>0</v>
      </c>
      <c r="L371" s="17" t="str">
        <f>20%*E371</f>
        <v>0</v>
      </c>
      <c r="M371" s="16" t="str">
        <f>35%*F371</f>
        <v>0</v>
      </c>
      <c r="N371" s="16" t="str">
        <f>5%*G371</f>
        <v>0</v>
      </c>
      <c r="O371" s="16" t="str">
        <f>SUM(J371:N371)</f>
        <v>0</v>
      </c>
      <c r="P371" s="18" t="str">
        <f>((H371+I371)%)*O371</f>
        <v>0</v>
      </c>
      <c r="Q371" s="16" t="str">
        <f>SUM(O371:P371)</f>
        <v>0</v>
      </c>
      <c r="R371" s="16" t="str">
        <f>ROUNDUP(Q371,0)</f>
        <v>0</v>
      </c>
      <c r="S371" s="17" t="str">
        <f>LOOKUP(R371,{0,1,49,51,54,57,60,64,68,72,76,80,85,90,"i","w"},{"N","F","D-","D","D+","C-","C","C+","B-","B","B+","A-","A","A+","IC","W"})</f>
        <v>0</v>
      </c>
    </row>
    <row r="372" spans="1:19" customHeight="1" ht="13.5">
      <c r="A372" s="20" t="str">
        <f>'COURSE WORK'!A373</f>
        <v>0</v>
      </c>
      <c r="B372" s="21" t="str">
        <f>'COURSE WORK'!B373</f>
        <v>0</v>
      </c>
      <c r="C372" s="14" t="str">
        <f>'COURSE WORK'!O373</f>
        <v>0</v>
      </c>
      <c r="D372" s="31"/>
      <c r="J372" s="16" t="str">
        <f>10.6%*C372</f>
        <v>0</v>
      </c>
      <c r="K372" s="16" t="str">
        <f>5%*D372</f>
        <v>0</v>
      </c>
      <c r="L372" s="17" t="str">
        <f>20%*E372</f>
        <v>0</v>
      </c>
      <c r="M372" s="16" t="str">
        <f>35%*F372</f>
        <v>0</v>
      </c>
      <c r="N372" s="16" t="str">
        <f>5%*G372</f>
        <v>0</v>
      </c>
      <c r="O372" s="16" t="str">
        <f>SUM(J372:N372)</f>
        <v>0</v>
      </c>
      <c r="P372" s="18" t="str">
        <f>((H372+I372)%)*O372</f>
        <v>0</v>
      </c>
      <c r="Q372" s="16" t="str">
        <f>SUM(O372:P372)</f>
        <v>0</v>
      </c>
      <c r="R372" s="16" t="str">
        <f>ROUNDUP(Q372,0)</f>
        <v>0</v>
      </c>
      <c r="S372" s="17" t="str">
        <f>LOOKUP(R372,{0,1,49,51,54,57,60,64,68,72,76,80,85,90,"i","w"},{"N","F","D-","D","D+","C-","C","C+","B-","B","B+","A-","A","A+","IC","W"})</f>
        <v>0</v>
      </c>
    </row>
    <row r="373" spans="1:19" customHeight="1" ht="13.5">
      <c r="A373" s="20" t="str">
        <f>'COURSE WORK'!A374</f>
        <v>0</v>
      </c>
      <c r="B373" s="21" t="str">
        <f>'COURSE WORK'!B374</f>
        <v>0</v>
      </c>
      <c r="C373" s="14" t="str">
        <f>'COURSE WORK'!O374</f>
        <v>0</v>
      </c>
      <c r="D373" s="31"/>
      <c r="J373" s="16" t="str">
        <f>10.6%*C373</f>
        <v>0</v>
      </c>
      <c r="K373" s="16" t="str">
        <f>5%*D373</f>
        <v>0</v>
      </c>
      <c r="L373" s="17" t="str">
        <f>20%*E373</f>
        <v>0</v>
      </c>
      <c r="M373" s="16" t="str">
        <f>35%*F373</f>
        <v>0</v>
      </c>
      <c r="N373" s="16" t="str">
        <f>5%*G373</f>
        <v>0</v>
      </c>
      <c r="O373" s="16" t="str">
        <f>SUM(J373:N373)</f>
        <v>0</v>
      </c>
      <c r="P373" s="18" t="str">
        <f>((H373+I373)%)*O373</f>
        <v>0</v>
      </c>
      <c r="Q373" s="16" t="str">
        <f>SUM(O373:P373)</f>
        <v>0</v>
      </c>
      <c r="R373" s="16" t="str">
        <f>ROUNDUP(Q373,0)</f>
        <v>0</v>
      </c>
      <c r="S373" s="17" t="str">
        <f>LOOKUP(R373,{0,1,49,51,54,57,60,64,68,72,76,80,85,90,"i","w"},{"N","F","D-","D","D+","C-","C","C+","B-","B","B+","A-","A","A+","IC","W"})</f>
        <v>0</v>
      </c>
    </row>
    <row r="374" spans="1:19" customHeight="1" ht="13.5">
      <c r="A374" s="20" t="str">
        <f>'COURSE WORK'!A375</f>
        <v>0</v>
      </c>
      <c r="B374" s="21" t="str">
        <f>'COURSE WORK'!B375</f>
        <v>0</v>
      </c>
      <c r="C374" s="14" t="str">
        <f>'COURSE WORK'!O375</f>
        <v>0</v>
      </c>
      <c r="D374" s="31"/>
      <c r="J374" s="16" t="str">
        <f>10.6%*C374</f>
        <v>0</v>
      </c>
      <c r="K374" s="16" t="str">
        <f>5%*D374</f>
        <v>0</v>
      </c>
      <c r="L374" s="17" t="str">
        <f>20%*E374</f>
        <v>0</v>
      </c>
      <c r="M374" s="16" t="str">
        <f>35%*F374</f>
        <v>0</v>
      </c>
      <c r="N374" s="16" t="str">
        <f>5%*G374</f>
        <v>0</v>
      </c>
      <c r="O374" s="16" t="str">
        <f>SUM(J374:N374)</f>
        <v>0</v>
      </c>
      <c r="P374" s="18" t="str">
        <f>((H374+I374)%)*O374</f>
        <v>0</v>
      </c>
      <c r="Q374" s="16" t="str">
        <f>SUM(O374:P374)</f>
        <v>0</v>
      </c>
      <c r="R374" s="16" t="str">
        <f>ROUNDUP(Q374,0)</f>
        <v>0</v>
      </c>
      <c r="S374" s="17" t="str">
        <f>LOOKUP(R374,{0,1,49,51,54,57,60,64,68,72,76,80,85,90,"i","w"},{"N","F","D-","D","D+","C-","C","C+","B-","B","B+","A-","A","A+","IC","W"})</f>
        <v>0</v>
      </c>
    </row>
    <row r="375" spans="1:19" customHeight="1" ht="13.5">
      <c r="A375" s="20" t="str">
        <f>'COURSE WORK'!A376</f>
        <v>0</v>
      </c>
      <c r="B375" s="21" t="str">
        <f>'COURSE WORK'!B376</f>
        <v>0</v>
      </c>
      <c r="C375" s="14" t="str">
        <f>'COURSE WORK'!O376</f>
        <v>0</v>
      </c>
      <c r="D375" s="31"/>
      <c r="J375" s="16" t="str">
        <f>10.6%*C375</f>
        <v>0</v>
      </c>
      <c r="K375" s="16" t="str">
        <f>5%*D375</f>
        <v>0</v>
      </c>
      <c r="L375" s="17" t="str">
        <f>20%*E375</f>
        <v>0</v>
      </c>
      <c r="M375" s="16" t="str">
        <f>35%*F375</f>
        <v>0</v>
      </c>
      <c r="N375" s="16" t="str">
        <f>5%*G375</f>
        <v>0</v>
      </c>
      <c r="O375" s="16" t="str">
        <f>SUM(J375:N375)</f>
        <v>0</v>
      </c>
      <c r="P375" s="18" t="str">
        <f>((H375+I375)%)*O375</f>
        <v>0</v>
      </c>
      <c r="Q375" s="16" t="str">
        <f>SUM(O375:P375)</f>
        <v>0</v>
      </c>
      <c r="R375" s="16" t="str">
        <f>ROUNDUP(Q375,0)</f>
        <v>0</v>
      </c>
      <c r="S375" s="17" t="str">
        <f>LOOKUP(R375,{0,1,49,51,54,57,60,64,68,72,76,80,85,90,"i","w"},{"N","F","D-","D","D+","C-","C","C+","B-","B","B+","A-","A","A+","IC","W"})</f>
        <v>0</v>
      </c>
    </row>
    <row r="376" spans="1:19" customHeight="1" ht="13.5">
      <c r="A376" s="20" t="str">
        <f>'COURSE WORK'!A377</f>
        <v>0</v>
      </c>
      <c r="B376" s="21" t="str">
        <f>'COURSE WORK'!B377</f>
        <v>0</v>
      </c>
      <c r="C376" s="14" t="str">
        <f>'COURSE WORK'!O377</f>
        <v>0</v>
      </c>
      <c r="D376" s="31"/>
      <c r="J376" s="16" t="str">
        <f>10.6%*C376</f>
        <v>0</v>
      </c>
      <c r="K376" s="16" t="str">
        <f>5%*D376</f>
        <v>0</v>
      </c>
      <c r="L376" s="17" t="str">
        <f>20%*E376</f>
        <v>0</v>
      </c>
      <c r="M376" s="16" t="str">
        <f>35%*F376</f>
        <v>0</v>
      </c>
      <c r="N376" s="16" t="str">
        <f>5%*G376</f>
        <v>0</v>
      </c>
      <c r="O376" s="16" t="str">
        <f>SUM(J376:N376)</f>
        <v>0</v>
      </c>
      <c r="P376" s="18" t="str">
        <f>((H376+I376)%)*O376</f>
        <v>0</v>
      </c>
      <c r="Q376" s="16" t="str">
        <f>SUM(O376:P376)</f>
        <v>0</v>
      </c>
      <c r="R376" s="16" t="str">
        <f>ROUNDUP(Q376,0)</f>
        <v>0</v>
      </c>
      <c r="S376" s="17" t="str">
        <f>LOOKUP(R376,{0,1,49,51,54,57,60,64,68,72,76,80,85,90,"i","w"},{"N","F","D-","D","D+","C-","C","C+","B-","B","B+","A-","A","A+","IC","W"})</f>
        <v>0</v>
      </c>
    </row>
    <row r="377" spans="1:19" customHeight="1" ht="13.5">
      <c r="A377" s="20" t="str">
        <f>'COURSE WORK'!A378</f>
        <v>0</v>
      </c>
      <c r="B377" s="21" t="str">
        <f>'COURSE WORK'!B378</f>
        <v>0</v>
      </c>
      <c r="C377" s="14" t="str">
        <f>'COURSE WORK'!O378</f>
        <v>0</v>
      </c>
      <c r="D377" s="31"/>
      <c r="J377" s="16" t="str">
        <f>10.6%*C377</f>
        <v>0</v>
      </c>
      <c r="K377" s="16" t="str">
        <f>5%*D377</f>
        <v>0</v>
      </c>
      <c r="L377" s="17" t="str">
        <f>20%*E377</f>
        <v>0</v>
      </c>
      <c r="M377" s="16" t="str">
        <f>35%*F377</f>
        <v>0</v>
      </c>
      <c r="N377" s="16" t="str">
        <f>5%*G377</f>
        <v>0</v>
      </c>
      <c r="O377" s="16" t="str">
        <f>SUM(J377:N377)</f>
        <v>0</v>
      </c>
      <c r="P377" s="18" t="str">
        <f>((H377+I377)%)*O377</f>
        <v>0</v>
      </c>
      <c r="Q377" s="16" t="str">
        <f>SUM(O377:P377)</f>
        <v>0</v>
      </c>
      <c r="R377" s="16" t="str">
        <f>ROUNDUP(Q377,0)</f>
        <v>0</v>
      </c>
      <c r="S377" s="17" t="str">
        <f>LOOKUP(R377,{0,1,49,51,54,57,60,64,68,72,76,80,85,90,"i","w"},{"N","F","D-","D","D+","C-","C","C+","B-","B","B+","A-","A","A+","IC","W"})</f>
        <v>0</v>
      </c>
    </row>
    <row r="378" spans="1:19" customHeight="1" ht="13.5">
      <c r="A378" s="20" t="str">
        <f>'COURSE WORK'!A379</f>
        <v>0</v>
      </c>
      <c r="B378" s="21" t="str">
        <f>'COURSE WORK'!B379</f>
        <v>0</v>
      </c>
      <c r="C378" s="14" t="str">
        <f>'COURSE WORK'!O379</f>
        <v>0</v>
      </c>
      <c r="D378" s="31"/>
      <c r="J378" s="16" t="str">
        <f>10.6%*C378</f>
        <v>0</v>
      </c>
      <c r="K378" s="16" t="str">
        <f>5%*D378</f>
        <v>0</v>
      </c>
      <c r="L378" s="17" t="str">
        <f>20%*E378</f>
        <v>0</v>
      </c>
      <c r="M378" s="16" t="str">
        <f>35%*F378</f>
        <v>0</v>
      </c>
      <c r="N378" s="16" t="str">
        <f>5%*G378</f>
        <v>0</v>
      </c>
      <c r="O378" s="16" t="str">
        <f>SUM(J378:N378)</f>
        <v>0</v>
      </c>
      <c r="P378" s="18" t="str">
        <f>((H378+I378)%)*O378</f>
        <v>0</v>
      </c>
      <c r="Q378" s="16" t="str">
        <f>SUM(O378:P378)</f>
        <v>0</v>
      </c>
      <c r="R378" s="16" t="str">
        <f>ROUNDUP(Q378,0)</f>
        <v>0</v>
      </c>
      <c r="S378" s="17" t="str">
        <f>LOOKUP(R378,{0,1,49,51,54,57,60,64,68,72,76,80,85,90,"i","w"},{"N","F","D-","D","D+","C-","C","C+","B-","B","B+","A-","A","A+","IC","W"})</f>
        <v>0</v>
      </c>
    </row>
    <row r="379" spans="1:19" customHeight="1" ht="13.5">
      <c r="A379" s="20" t="str">
        <f>'COURSE WORK'!A380</f>
        <v>0</v>
      </c>
      <c r="B379" s="21" t="str">
        <f>'COURSE WORK'!B380</f>
        <v>0</v>
      </c>
      <c r="C379" s="14" t="str">
        <f>'COURSE WORK'!O380</f>
        <v>0</v>
      </c>
      <c r="D379" s="31"/>
      <c r="J379" s="16" t="str">
        <f>10.6%*C379</f>
        <v>0</v>
      </c>
      <c r="K379" s="16" t="str">
        <f>5%*D379</f>
        <v>0</v>
      </c>
      <c r="L379" s="17" t="str">
        <f>20%*E379</f>
        <v>0</v>
      </c>
      <c r="M379" s="16" t="str">
        <f>35%*F379</f>
        <v>0</v>
      </c>
      <c r="N379" s="16" t="str">
        <f>5%*G379</f>
        <v>0</v>
      </c>
      <c r="O379" s="16" t="str">
        <f>SUM(J379:N379)</f>
        <v>0</v>
      </c>
      <c r="P379" s="18" t="str">
        <f>((H379+I379)%)*O379</f>
        <v>0</v>
      </c>
      <c r="Q379" s="16" t="str">
        <f>SUM(O379:P379)</f>
        <v>0</v>
      </c>
      <c r="R379" s="16" t="str">
        <f>ROUNDUP(Q379,0)</f>
        <v>0</v>
      </c>
      <c r="S379" s="17" t="str">
        <f>LOOKUP(R379,{0,1,49,51,54,57,60,64,68,72,76,80,85,90,"i","w"},{"N","F","D-","D","D+","C-","C","C+","B-","B","B+","A-","A","A+","IC","W"})</f>
        <v>0</v>
      </c>
    </row>
    <row r="380" spans="1:19" customHeight="1" ht="13.5">
      <c r="A380" s="20" t="str">
        <f>'COURSE WORK'!A381</f>
        <v>0</v>
      </c>
      <c r="B380" s="21" t="str">
        <f>'COURSE WORK'!B381</f>
        <v>0</v>
      </c>
      <c r="C380" s="14" t="str">
        <f>'COURSE WORK'!O381</f>
        <v>0</v>
      </c>
      <c r="D380" s="31"/>
      <c r="J380" s="16" t="str">
        <f>10.6%*C380</f>
        <v>0</v>
      </c>
      <c r="K380" s="16" t="str">
        <f>5%*D380</f>
        <v>0</v>
      </c>
      <c r="L380" s="17" t="str">
        <f>20%*E380</f>
        <v>0</v>
      </c>
      <c r="M380" s="16" t="str">
        <f>35%*F380</f>
        <v>0</v>
      </c>
      <c r="N380" s="16" t="str">
        <f>5%*G380</f>
        <v>0</v>
      </c>
      <c r="O380" s="16" t="str">
        <f>SUM(J380:N380)</f>
        <v>0</v>
      </c>
      <c r="P380" s="18" t="str">
        <f>((H380+I380)%)*O380</f>
        <v>0</v>
      </c>
      <c r="Q380" s="16" t="str">
        <f>SUM(O380:P380)</f>
        <v>0</v>
      </c>
      <c r="R380" s="16" t="str">
        <f>ROUNDUP(Q380,0)</f>
        <v>0</v>
      </c>
      <c r="S380" s="17" t="str">
        <f>LOOKUP(R380,{0,1,49,51,54,57,60,64,68,72,76,80,85,90,"i","w"},{"N","F","D-","D","D+","C-","C","C+","B-","B","B+","A-","A","A+","IC","W"})</f>
        <v>0</v>
      </c>
    </row>
    <row r="381" spans="1:19" customHeight="1" ht="13.5">
      <c r="A381" s="20" t="str">
        <f>'COURSE WORK'!A382</f>
        <v>0</v>
      </c>
      <c r="B381" s="21" t="str">
        <f>'COURSE WORK'!B382</f>
        <v>0</v>
      </c>
      <c r="C381" s="14" t="str">
        <f>'COURSE WORK'!O382</f>
        <v>0</v>
      </c>
      <c r="D381" s="31"/>
      <c r="J381" s="16" t="str">
        <f>10.6%*C381</f>
        <v>0</v>
      </c>
      <c r="K381" s="16" t="str">
        <f>5%*D381</f>
        <v>0</v>
      </c>
      <c r="L381" s="17" t="str">
        <f>20%*E381</f>
        <v>0</v>
      </c>
      <c r="M381" s="16" t="str">
        <f>35%*F381</f>
        <v>0</v>
      </c>
      <c r="N381" s="16" t="str">
        <f>5%*G381</f>
        <v>0</v>
      </c>
      <c r="O381" s="16" t="str">
        <f>SUM(J381:N381)</f>
        <v>0</v>
      </c>
      <c r="P381" s="18" t="str">
        <f>((H381+I381)%)*O381</f>
        <v>0</v>
      </c>
      <c r="Q381" s="16" t="str">
        <f>SUM(O381:P381)</f>
        <v>0</v>
      </c>
      <c r="R381" s="16" t="str">
        <f>ROUNDUP(Q381,0)</f>
        <v>0</v>
      </c>
      <c r="S381" s="17" t="str">
        <f>LOOKUP(R381,{0,1,49,51,54,57,60,64,68,72,76,80,85,90,"i","w"},{"N","F","D-","D","D+","C-","C","C+","B-","B","B+","A-","A","A+","IC","W"})</f>
        <v>0</v>
      </c>
    </row>
    <row r="382" spans="1:19" customHeight="1" ht="13.5">
      <c r="A382" s="20" t="str">
        <f>'COURSE WORK'!A383</f>
        <v>0</v>
      </c>
      <c r="B382" s="21" t="str">
        <f>'COURSE WORK'!B383</f>
        <v>0</v>
      </c>
      <c r="C382" s="14" t="str">
        <f>'COURSE WORK'!O383</f>
        <v>0</v>
      </c>
      <c r="D382" s="31"/>
      <c r="J382" s="16" t="str">
        <f>10.6%*C382</f>
        <v>0</v>
      </c>
      <c r="K382" s="16" t="str">
        <f>5%*D382</f>
        <v>0</v>
      </c>
      <c r="L382" s="17" t="str">
        <f>20%*E382</f>
        <v>0</v>
      </c>
      <c r="M382" s="16" t="str">
        <f>35%*F382</f>
        <v>0</v>
      </c>
      <c r="N382" s="16" t="str">
        <f>5%*G382</f>
        <v>0</v>
      </c>
      <c r="O382" s="16" t="str">
        <f>SUM(J382:N382)</f>
        <v>0</v>
      </c>
      <c r="P382" s="18" t="str">
        <f>((H382+I382)%)*O382</f>
        <v>0</v>
      </c>
      <c r="Q382" s="16" t="str">
        <f>SUM(O382:P382)</f>
        <v>0</v>
      </c>
      <c r="R382" s="16" t="str">
        <f>ROUNDUP(Q382,0)</f>
        <v>0</v>
      </c>
      <c r="S382" s="17" t="str">
        <f>LOOKUP(R382,{0,1,49,51,54,57,60,64,68,72,76,80,85,90,"i","w"},{"N","F","D-","D","D+","C-","C","C+","B-","B","B+","A-","A","A+","IC","W"})</f>
        <v>0</v>
      </c>
    </row>
    <row r="383" spans="1:19" customHeight="1" ht="13.5">
      <c r="A383" s="20" t="str">
        <f>'COURSE WORK'!A384</f>
        <v>0</v>
      </c>
      <c r="B383" s="21" t="str">
        <f>'COURSE WORK'!B384</f>
        <v>0</v>
      </c>
      <c r="C383" s="14" t="str">
        <f>'COURSE WORK'!O384</f>
        <v>0</v>
      </c>
      <c r="D383" s="31"/>
      <c r="J383" s="16" t="str">
        <f>10.6%*C383</f>
        <v>0</v>
      </c>
      <c r="K383" s="16" t="str">
        <f>5%*D383</f>
        <v>0</v>
      </c>
      <c r="L383" s="17" t="str">
        <f>20%*E383</f>
        <v>0</v>
      </c>
      <c r="M383" s="16" t="str">
        <f>35%*F383</f>
        <v>0</v>
      </c>
      <c r="N383" s="16" t="str">
        <f>5%*G383</f>
        <v>0</v>
      </c>
      <c r="O383" s="16" t="str">
        <f>SUM(J383:N383)</f>
        <v>0</v>
      </c>
      <c r="P383" s="18" t="str">
        <f>((H383+I383)%)*O383</f>
        <v>0</v>
      </c>
      <c r="Q383" s="16" t="str">
        <f>SUM(O383:P383)</f>
        <v>0</v>
      </c>
      <c r="R383" s="16" t="str">
        <f>ROUNDUP(Q383,0)</f>
        <v>0</v>
      </c>
      <c r="S383" s="17" t="str">
        <f>LOOKUP(R383,{0,1,49,51,54,57,60,64,68,72,76,80,85,90,"i","w"},{"N","F","D-","D","D+","C-","C","C+","B-","B","B+","A-","A","A+","IC","W"})</f>
        <v>0</v>
      </c>
    </row>
    <row r="384" spans="1:19" customHeight="1" ht="13.5">
      <c r="A384" s="20" t="str">
        <f>'COURSE WORK'!A385</f>
        <v>0</v>
      </c>
      <c r="B384" s="21" t="str">
        <f>'COURSE WORK'!B385</f>
        <v>0</v>
      </c>
      <c r="C384" s="14" t="str">
        <f>'COURSE WORK'!O385</f>
        <v>0</v>
      </c>
      <c r="D384" s="31"/>
      <c r="J384" s="16" t="str">
        <f>10.6%*C384</f>
        <v>0</v>
      </c>
      <c r="K384" s="16" t="str">
        <f>5%*D384</f>
        <v>0</v>
      </c>
      <c r="L384" s="17" t="str">
        <f>20%*E384</f>
        <v>0</v>
      </c>
      <c r="M384" s="16" t="str">
        <f>35%*F384</f>
        <v>0</v>
      </c>
      <c r="N384" s="16" t="str">
        <f>5%*G384</f>
        <v>0</v>
      </c>
      <c r="O384" s="16" t="str">
        <f>SUM(J384:N384)</f>
        <v>0</v>
      </c>
      <c r="P384" s="18" t="str">
        <f>((H384+I384)%)*O384</f>
        <v>0</v>
      </c>
      <c r="Q384" s="16" t="str">
        <f>SUM(O384:P384)</f>
        <v>0</v>
      </c>
      <c r="R384" s="16" t="str">
        <f>ROUNDUP(Q384,0)</f>
        <v>0</v>
      </c>
      <c r="S384" s="17" t="str">
        <f>LOOKUP(R384,{0,1,49,51,54,57,60,64,68,72,76,80,85,90,"i","w"},{"N","F","D-","D","D+","C-","C","C+","B-","B","B+","A-","A","A+","IC","W"})</f>
        <v>0</v>
      </c>
    </row>
    <row r="385" spans="1:19" customHeight="1" ht="13.5">
      <c r="A385" s="20" t="str">
        <f>'COURSE WORK'!A386</f>
        <v>0</v>
      </c>
      <c r="B385" s="21" t="str">
        <f>'COURSE WORK'!B386</f>
        <v>0</v>
      </c>
      <c r="C385" s="14" t="str">
        <f>'COURSE WORK'!O386</f>
        <v>0</v>
      </c>
      <c r="D385" s="31"/>
      <c r="J385" s="16" t="str">
        <f>10.6%*C385</f>
        <v>0</v>
      </c>
      <c r="K385" s="16" t="str">
        <f>5%*D385</f>
        <v>0</v>
      </c>
      <c r="L385" s="17" t="str">
        <f>20%*E385</f>
        <v>0</v>
      </c>
      <c r="M385" s="16" t="str">
        <f>35%*F385</f>
        <v>0</v>
      </c>
      <c r="N385" s="16" t="str">
        <f>5%*G385</f>
        <v>0</v>
      </c>
      <c r="O385" s="16" t="str">
        <f>SUM(J385:N385)</f>
        <v>0</v>
      </c>
      <c r="P385" s="18" t="str">
        <f>((H385+I385)%)*O385</f>
        <v>0</v>
      </c>
      <c r="Q385" s="16" t="str">
        <f>SUM(O385:P385)</f>
        <v>0</v>
      </c>
      <c r="R385" s="16" t="str">
        <f>ROUNDUP(Q385,0)</f>
        <v>0</v>
      </c>
      <c r="S385" s="17" t="str">
        <f>LOOKUP(R385,{0,1,49,51,54,57,60,64,68,72,76,80,85,90,"i","w"},{"N","F","D-","D","D+","C-","C","C+","B-","B","B+","A-","A","A+","IC","W"})</f>
        <v>0</v>
      </c>
    </row>
    <row r="386" spans="1:19" customHeight="1" ht="13.5">
      <c r="A386" s="20" t="str">
        <f>'COURSE WORK'!A387</f>
        <v>0</v>
      </c>
      <c r="B386" s="21" t="str">
        <f>'COURSE WORK'!B387</f>
        <v>0</v>
      </c>
      <c r="C386" s="14" t="str">
        <f>'COURSE WORK'!O387</f>
        <v>0</v>
      </c>
      <c r="D386" s="31"/>
      <c r="J386" s="16" t="str">
        <f>10.6%*C386</f>
        <v>0</v>
      </c>
      <c r="K386" s="16" t="str">
        <f>5%*D386</f>
        <v>0</v>
      </c>
      <c r="L386" s="17" t="str">
        <f>20%*E386</f>
        <v>0</v>
      </c>
      <c r="M386" s="16" t="str">
        <f>35%*F386</f>
        <v>0</v>
      </c>
      <c r="N386" s="16" t="str">
        <f>5%*G386</f>
        <v>0</v>
      </c>
      <c r="O386" s="16" t="str">
        <f>SUM(J386:N386)</f>
        <v>0</v>
      </c>
      <c r="P386" s="18" t="str">
        <f>((H386+I386)%)*O386</f>
        <v>0</v>
      </c>
      <c r="Q386" s="16" t="str">
        <f>SUM(O386:P386)</f>
        <v>0</v>
      </c>
      <c r="R386" s="16" t="str">
        <f>ROUNDUP(Q386,0)</f>
        <v>0</v>
      </c>
      <c r="S386" s="17" t="str">
        <f>LOOKUP(R386,{0,1,49,51,54,57,60,64,68,72,76,80,85,90,"i","w"},{"N","F","D-","D","D+","C-","C","C+","B-","B","B+","A-","A","A+","IC","W"})</f>
        <v>0</v>
      </c>
    </row>
    <row r="387" spans="1:19" customHeight="1" ht="13.5">
      <c r="A387" s="20" t="str">
        <f>'COURSE WORK'!A388</f>
        <v>0</v>
      </c>
      <c r="B387" s="21" t="str">
        <f>'COURSE WORK'!B388</f>
        <v>0</v>
      </c>
      <c r="C387" s="14" t="str">
        <f>'COURSE WORK'!O388</f>
        <v>0</v>
      </c>
      <c r="D387" s="31"/>
      <c r="J387" s="16" t="str">
        <f>10.6%*C387</f>
        <v>0</v>
      </c>
      <c r="K387" s="16" t="str">
        <f>5%*D387</f>
        <v>0</v>
      </c>
      <c r="L387" s="17" t="str">
        <f>20%*E387</f>
        <v>0</v>
      </c>
      <c r="M387" s="16" t="str">
        <f>35%*F387</f>
        <v>0</v>
      </c>
      <c r="N387" s="16" t="str">
        <f>5%*G387</f>
        <v>0</v>
      </c>
      <c r="O387" s="16" t="str">
        <f>SUM(J387:N387)</f>
        <v>0</v>
      </c>
      <c r="P387" s="18" t="str">
        <f>((H387+I387)%)*O387</f>
        <v>0</v>
      </c>
      <c r="Q387" s="16" t="str">
        <f>SUM(O387:P387)</f>
        <v>0</v>
      </c>
      <c r="R387" s="16" t="str">
        <f>ROUNDUP(Q387,0)</f>
        <v>0</v>
      </c>
      <c r="S387" s="17" t="str">
        <f>LOOKUP(R387,{0,1,49,51,54,57,60,64,68,72,76,80,85,90,"i","w"},{"N","F","D-","D","D+","C-","C","C+","B-","B","B+","A-","A","A+","IC","W"})</f>
        <v>0</v>
      </c>
    </row>
    <row r="388" spans="1:19" customHeight="1" ht="13.5">
      <c r="A388" s="20" t="str">
        <f>'COURSE WORK'!A389</f>
        <v>0</v>
      </c>
      <c r="B388" s="21" t="str">
        <f>'COURSE WORK'!B389</f>
        <v>0</v>
      </c>
      <c r="C388" s="14" t="str">
        <f>'COURSE WORK'!O389</f>
        <v>0</v>
      </c>
      <c r="D388" s="31"/>
      <c r="J388" s="16" t="str">
        <f>10.6%*C388</f>
        <v>0</v>
      </c>
      <c r="K388" s="16" t="str">
        <f>5%*D388</f>
        <v>0</v>
      </c>
      <c r="L388" s="17" t="str">
        <f>20%*E388</f>
        <v>0</v>
      </c>
      <c r="M388" s="16" t="str">
        <f>35%*F388</f>
        <v>0</v>
      </c>
      <c r="N388" s="16" t="str">
        <f>5%*G388</f>
        <v>0</v>
      </c>
      <c r="O388" s="16" t="str">
        <f>SUM(J388:N388)</f>
        <v>0</v>
      </c>
      <c r="P388" s="18" t="str">
        <f>((H388+I388)%)*O388</f>
        <v>0</v>
      </c>
      <c r="Q388" s="16" t="str">
        <f>SUM(O388:P388)</f>
        <v>0</v>
      </c>
      <c r="R388" s="16" t="str">
        <f>ROUNDUP(Q388,0)</f>
        <v>0</v>
      </c>
      <c r="S388" s="17" t="str">
        <f>LOOKUP(R388,{0,1,49,51,54,57,60,64,68,72,76,80,85,90,"i","w"},{"N","F","D-","D","D+","C-","C","C+","B-","B","B+","A-","A","A+","IC","W"})</f>
        <v>0</v>
      </c>
    </row>
    <row r="389" spans="1:19" customHeight="1" ht="13.5">
      <c r="A389" s="20" t="str">
        <f>'COURSE WORK'!A390</f>
        <v>0</v>
      </c>
      <c r="B389" s="21" t="str">
        <f>'COURSE WORK'!B390</f>
        <v>0</v>
      </c>
      <c r="C389" s="14" t="str">
        <f>'COURSE WORK'!O390</f>
        <v>0</v>
      </c>
      <c r="D389" s="31"/>
      <c r="J389" s="16" t="str">
        <f>10.6%*C389</f>
        <v>0</v>
      </c>
      <c r="K389" s="16" t="str">
        <f>5%*D389</f>
        <v>0</v>
      </c>
      <c r="L389" s="17" t="str">
        <f>20%*E389</f>
        <v>0</v>
      </c>
      <c r="M389" s="16" t="str">
        <f>35%*F389</f>
        <v>0</v>
      </c>
      <c r="N389" s="16" t="str">
        <f>5%*G389</f>
        <v>0</v>
      </c>
      <c r="O389" s="16" t="str">
        <f>SUM(J389:N389)</f>
        <v>0</v>
      </c>
      <c r="P389" s="18" t="str">
        <f>((H389+I389)%)*O389</f>
        <v>0</v>
      </c>
      <c r="Q389" s="16" t="str">
        <f>SUM(O389:P389)</f>
        <v>0</v>
      </c>
      <c r="R389" s="16" t="str">
        <f>ROUNDUP(Q389,0)</f>
        <v>0</v>
      </c>
      <c r="S389" s="17" t="str">
        <f>LOOKUP(R389,{0,1,49,51,54,57,60,64,68,72,76,80,85,90,"i","w"},{"N","F","D-","D","D+","C-","C","C+","B-","B","B+","A-","A","A+","IC","W"})</f>
        <v>0</v>
      </c>
    </row>
    <row r="390" spans="1:19" customHeight="1" ht="13.5">
      <c r="A390" s="20" t="str">
        <f>'COURSE WORK'!A391</f>
        <v>0</v>
      </c>
      <c r="B390" s="21" t="str">
        <f>'COURSE WORK'!B391</f>
        <v>0</v>
      </c>
      <c r="C390" s="14" t="str">
        <f>'COURSE WORK'!O391</f>
        <v>0</v>
      </c>
      <c r="D390" s="31"/>
      <c r="J390" s="16" t="str">
        <f>10.6%*C390</f>
        <v>0</v>
      </c>
      <c r="K390" s="16" t="str">
        <f>5%*D390</f>
        <v>0</v>
      </c>
      <c r="L390" s="17" t="str">
        <f>20%*E390</f>
        <v>0</v>
      </c>
      <c r="M390" s="16" t="str">
        <f>35%*F390</f>
        <v>0</v>
      </c>
      <c r="N390" s="16" t="str">
        <f>5%*G390</f>
        <v>0</v>
      </c>
      <c r="O390" s="16" t="str">
        <f>SUM(J390:N390)</f>
        <v>0</v>
      </c>
      <c r="P390" s="18" t="str">
        <f>((H390+I390)%)*O390</f>
        <v>0</v>
      </c>
      <c r="Q390" s="16" t="str">
        <f>SUM(O390:P390)</f>
        <v>0</v>
      </c>
      <c r="R390" s="16" t="str">
        <f>ROUNDUP(Q390,0)</f>
        <v>0</v>
      </c>
      <c r="S390" s="17" t="str">
        <f>LOOKUP(R390,{0,1,49,51,54,57,60,64,68,72,76,80,85,90,"i","w"},{"N","F","D-","D","D+","C-","C","C+","B-","B","B+","A-","A","A+","IC","W"})</f>
        <v>0</v>
      </c>
    </row>
    <row r="391" spans="1:19" customHeight="1" ht="13.5">
      <c r="A391" s="20" t="str">
        <f>'COURSE WORK'!A392</f>
        <v>0</v>
      </c>
      <c r="B391" s="21" t="str">
        <f>'COURSE WORK'!B392</f>
        <v>0</v>
      </c>
      <c r="C391" s="14" t="str">
        <f>'COURSE WORK'!O392</f>
        <v>0</v>
      </c>
      <c r="D391" s="31"/>
      <c r="J391" s="16" t="str">
        <f>10.6%*C391</f>
        <v>0</v>
      </c>
      <c r="K391" s="16" t="str">
        <f>5%*D391</f>
        <v>0</v>
      </c>
      <c r="L391" s="17" t="str">
        <f>20%*E391</f>
        <v>0</v>
      </c>
      <c r="M391" s="16" t="str">
        <f>35%*F391</f>
        <v>0</v>
      </c>
      <c r="N391" s="16" t="str">
        <f>5%*G391</f>
        <v>0</v>
      </c>
      <c r="O391" s="16" t="str">
        <f>SUM(J391:N391)</f>
        <v>0</v>
      </c>
      <c r="P391" s="18" t="str">
        <f>((H391+I391)%)*O391</f>
        <v>0</v>
      </c>
      <c r="Q391" s="16" t="str">
        <f>SUM(O391:P391)</f>
        <v>0</v>
      </c>
      <c r="R391" s="16" t="str">
        <f>ROUNDUP(Q391,0)</f>
        <v>0</v>
      </c>
      <c r="S391" s="17" t="str">
        <f>LOOKUP(R391,{0,1,49,51,54,57,60,64,68,72,76,80,85,90,"i","w"},{"N","F","D-","D","D+","C-","C","C+","B-","B","B+","A-","A","A+","IC","W"})</f>
        <v>0</v>
      </c>
    </row>
    <row r="392" spans="1:19" customHeight="1" ht="13.5">
      <c r="A392" s="20" t="str">
        <f>'COURSE WORK'!A393</f>
        <v>0</v>
      </c>
      <c r="B392" s="21" t="str">
        <f>'COURSE WORK'!B393</f>
        <v>0</v>
      </c>
      <c r="C392" s="14" t="str">
        <f>'COURSE WORK'!O393</f>
        <v>0</v>
      </c>
      <c r="D392" s="31"/>
      <c r="J392" s="16" t="str">
        <f>10.6%*C392</f>
        <v>0</v>
      </c>
      <c r="K392" s="16" t="str">
        <f>5%*D392</f>
        <v>0</v>
      </c>
      <c r="L392" s="17" t="str">
        <f>20%*E392</f>
        <v>0</v>
      </c>
      <c r="M392" s="16" t="str">
        <f>35%*F392</f>
        <v>0</v>
      </c>
      <c r="N392" s="16" t="str">
        <f>5%*G392</f>
        <v>0</v>
      </c>
      <c r="O392" s="16" t="str">
        <f>SUM(J392:N392)</f>
        <v>0</v>
      </c>
      <c r="P392" s="18" t="str">
        <f>((H392+I392)%)*O392</f>
        <v>0</v>
      </c>
      <c r="Q392" s="16" t="str">
        <f>SUM(O392:P392)</f>
        <v>0</v>
      </c>
      <c r="R392" s="16" t="str">
        <f>ROUNDUP(Q392,0)</f>
        <v>0</v>
      </c>
      <c r="S392" s="17" t="str">
        <f>LOOKUP(R392,{0,1,49,51,54,57,60,64,68,72,76,80,85,90,"i","w"},{"N","F","D-","D","D+","C-","C","C+","B-","B","B+","A-","A","A+","IC","W"})</f>
        <v>0</v>
      </c>
    </row>
    <row r="393" spans="1:19" customHeight="1" ht="13.5">
      <c r="A393" s="20" t="str">
        <f>'COURSE WORK'!A394</f>
        <v>0</v>
      </c>
      <c r="B393" s="21" t="str">
        <f>'COURSE WORK'!B394</f>
        <v>0</v>
      </c>
      <c r="C393" s="14" t="str">
        <f>'COURSE WORK'!O394</f>
        <v>0</v>
      </c>
      <c r="D393" s="31"/>
      <c r="J393" s="16" t="str">
        <f>10.6%*C393</f>
        <v>0</v>
      </c>
      <c r="K393" s="16" t="str">
        <f>5%*D393</f>
        <v>0</v>
      </c>
      <c r="L393" s="17" t="str">
        <f>20%*E393</f>
        <v>0</v>
      </c>
      <c r="M393" s="16" t="str">
        <f>35%*F393</f>
        <v>0</v>
      </c>
      <c r="N393" s="16" t="str">
        <f>5%*G393</f>
        <v>0</v>
      </c>
      <c r="O393" s="16" t="str">
        <f>SUM(J393:N393)</f>
        <v>0</v>
      </c>
      <c r="P393" s="18" t="str">
        <f>((H393+I393)%)*O393</f>
        <v>0</v>
      </c>
      <c r="Q393" s="16" t="str">
        <f>SUM(O393:P393)</f>
        <v>0</v>
      </c>
      <c r="R393" s="16" t="str">
        <f>ROUNDUP(Q393,0)</f>
        <v>0</v>
      </c>
      <c r="S393" s="17" t="str">
        <f>LOOKUP(R393,{0,1,49,51,54,57,60,64,68,72,76,80,85,90,"i","w"},{"N","F","D-","D","D+","C-","C","C+","B-","B","B+","A-","A","A+","IC","W"})</f>
        <v>0</v>
      </c>
    </row>
    <row r="394" spans="1:19" customHeight="1" ht="13.5">
      <c r="A394" s="20" t="str">
        <f>'COURSE WORK'!A395</f>
        <v>0</v>
      </c>
      <c r="B394" s="21" t="str">
        <f>'COURSE WORK'!B395</f>
        <v>0</v>
      </c>
      <c r="C394" s="14" t="str">
        <f>'COURSE WORK'!O395</f>
        <v>0</v>
      </c>
      <c r="D394" s="31"/>
      <c r="J394" s="16" t="str">
        <f>10.6%*C394</f>
        <v>0</v>
      </c>
      <c r="K394" s="16" t="str">
        <f>5%*D394</f>
        <v>0</v>
      </c>
      <c r="L394" s="17" t="str">
        <f>20%*E394</f>
        <v>0</v>
      </c>
      <c r="M394" s="16" t="str">
        <f>35%*F394</f>
        <v>0</v>
      </c>
      <c r="N394" s="16" t="str">
        <f>5%*G394</f>
        <v>0</v>
      </c>
      <c r="O394" s="16" t="str">
        <f>SUM(J394:N394)</f>
        <v>0</v>
      </c>
      <c r="P394" s="18" t="str">
        <f>((H394+I394)%)*O394</f>
        <v>0</v>
      </c>
      <c r="Q394" s="16" t="str">
        <f>SUM(O394:P394)</f>
        <v>0</v>
      </c>
      <c r="R394" s="16" t="str">
        <f>ROUNDUP(Q394,0)</f>
        <v>0</v>
      </c>
      <c r="S394" s="17" t="str">
        <f>LOOKUP(R394,{0,1,49,51,54,57,60,64,68,72,76,80,85,90,"i","w"},{"N","F","D-","D","D+","C-","C","C+","B-","B","B+","A-","A","A+","IC","W"})</f>
        <v>0</v>
      </c>
    </row>
    <row r="395" spans="1:19" customHeight="1" ht="13.5">
      <c r="A395" s="20" t="str">
        <f>'COURSE WORK'!A396</f>
        <v>0</v>
      </c>
      <c r="B395" s="21" t="str">
        <f>'COURSE WORK'!B396</f>
        <v>0</v>
      </c>
      <c r="C395" s="14" t="str">
        <f>'COURSE WORK'!O396</f>
        <v>0</v>
      </c>
      <c r="D395" s="31"/>
      <c r="J395" s="16" t="str">
        <f>10.6%*C395</f>
        <v>0</v>
      </c>
      <c r="K395" s="16" t="str">
        <f>5%*D395</f>
        <v>0</v>
      </c>
      <c r="L395" s="17" t="str">
        <f>20%*E395</f>
        <v>0</v>
      </c>
      <c r="M395" s="16" t="str">
        <f>35%*F395</f>
        <v>0</v>
      </c>
      <c r="N395" s="16" t="str">
        <f>5%*G395</f>
        <v>0</v>
      </c>
      <c r="O395" s="16" t="str">
        <f>SUM(J395:N395)</f>
        <v>0</v>
      </c>
      <c r="P395" s="18" t="str">
        <f>((H395+I395)%)*O395</f>
        <v>0</v>
      </c>
      <c r="Q395" s="16" t="str">
        <f>SUM(O395:P395)</f>
        <v>0</v>
      </c>
      <c r="R395" s="16" t="str">
        <f>ROUNDUP(Q395,0)</f>
        <v>0</v>
      </c>
      <c r="S395" s="17" t="str">
        <f>LOOKUP(R395,{0,1,49,51,54,57,60,64,68,72,76,80,85,90,"i","w"},{"N","F","D-","D","D+","C-","C","C+","B-","B","B+","A-","A","A+","IC","W"})</f>
        <v>0</v>
      </c>
    </row>
    <row r="396" spans="1:19" customHeight="1" ht="13.5">
      <c r="A396" s="20" t="str">
        <f>'COURSE WORK'!A397</f>
        <v>0</v>
      </c>
      <c r="B396" s="21" t="str">
        <f>'COURSE WORK'!B397</f>
        <v>0</v>
      </c>
      <c r="C396" s="14" t="str">
        <f>'COURSE WORK'!O397</f>
        <v>0</v>
      </c>
      <c r="D396" s="31"/>
      <c r="J396" s="16" t="str">
        <f>10.6%*C396</f>
        <v>0</v>
      </c>
      <c r="K396" s="16" t="str">
        <f>5%*D396</f>
        <v>0</v>
      </c>
      <c r="L396" s="17" t="str">
        <f>20%*E396</f>
        <v>0</v>
      </c>
      <c r="M396" s="16" t="str">
        <f>35%*F396</f>
        <v>0</v>
      </c>
      <c r="N396" s="16" t="str">
        <f>5%*G396</f>
        <v>0</v>
      </c>
      <c r="O396" s="16" t="str">
        <f>SUM(J396:N396)</f>
        <v>0</v>
      </c>
      <c r="P396" s="18" t="str">
        <f>((H396+I396)%)*O396</f>
        <v>0</v>
      </c>
      <c r="Q396" s="16" t="str">
        <f>SUM(O396:P396)</f>
        <v>0</v>
      </c>
      <c r="R396" s="16" t="str">
        <f>ROUNDUP(Q396,0)</f>
        <v>0</v>
      </c>
      <c r="S396" s="17" t="str">
        <f>LOOKUP(R396,{0,1,49,51,54,57,60,64,68,72,76,80,85,90,"i","w"},{"N","F","D-","D","D+","C-","C","C+","B-","B","B+","A-","A","A+","IC","W"})</f>
        <v>0</v>
      </c>
    </row>
    <row r="397" spans="1:19" customHeight="1" ht="13.5">
      <c r="A397" s="20" t="str">
        <f>'COURSE WORK'!A398</f>
        <v>0</v>
      </c>
      <c r="B397" s="21" t="str">
        <f>'COURSE WORK'!B398</f>
        <v>0</v>
      </c>
      <c r="C397" s="14" t="str">
        <f>'COURSE WORK'!O398</f>
        <v>0</v>
      </c>
      <c r="D397" s="31"/>
      <c r="J397" s="16" t="str">
        <f>10.6%*C397</f>
        <v>0</v>
      </c>
      <c r="K397" s="16" t="str">
        <f>5%*D397</f>
        <v>0</v>
      </c>
      <c r="L397" s="17" t="str">
        <f>20%*E397</f>
        <v>0</v>
      </c>
      <c r="M397" s="16" t="str">
        <f>35%*F397</f>
        <v>0</v>
      </c>
      <c r="N397" s="16" t="str">
        <f>5%*G397</f>
        <v>0</v>
      </c>
      <c r="O397" s="16" t="str">
        <f>SUM(J397:N397)</f>
        <v>0</v>
      </c>
      <c r="P397" s="18" t="str">
        <f>((H397+I397)%)*O397</f>
        <v>0</v>
      </c>
      <c r="Q397" s="16" t="str">
        <f>SUM(O397:P397)</f>
        <v>0</v>
      </c>
      <c r="R397" s="16" t="str">
        <f>ROUNDUP(Q397,0)</f>
        <v>0</v>
      </c>
      <c r="S397" s="17" t="str">
        <f>LOOKUP(R397,{0,1,49,51,54,57,60,64,68,72,76,80,85,90,"i","w"},{"N","F","D-","D","D+","C-","C","C+","B-","B","B+","A-","A","A+","IC","W"})</f>
        <v>0</v>
      </c>
    </row>
    <row r="398" spans="1:19" customHeight="1" ht="13.5">
      <c r="A398" s="20" t="str">
        <f>'COURSE WORK'!A399</f>
        <v>0</v>
      </c>
      <c r="B398" s="21" t="str">
        <f>'COURSE WORK'!B399</f>
        <v>0</v>
      </c>
      <c r="C398" s="14" t="str">
        <f>'COURSE WORK'!O399</f>
        <v>0</v>
      </c>
      <c r="D398" s="31"/>
      <c r="J398" s="16" t="str">
        <f>10.6%*C398</f>
        <v>0</v>
      </c>
      <c r="K398" s="16" t="str">
        <f>5%*D398</f>
        <v>0</v>
      </c>
      <c r="L398" s="17" t="str">
        <f>20%*E398</f>
        <v>0</v>
      </c>
      <c r="M398" s="16" t="str">
        <f>35%*F398</f>
        <v>0</v>
      </c>
      <c r="N398" s="16" t="str">
        <f>5%*G398</f>
        <v>0</v>
      </c>
      <c r="O398" s="16" t="str">
        <f>SUM(J398:N398)</f>
        <v>0</v>
      </c>
      <c r="P398" s="18" t="str">
        <f>((H398+I398)%)*O398</f>
        <v>0</v>
      </c>
      <c r="Q398" s="16" t="str">
        <f>SUM(O398:P398)</f>
        <v>0</v>
      </c>
      <c r="R398" s="16" t="str">
        <f>ROUNDUP(Q398,0)</f>
        <v>0</v>
      </c>
      <c r="S398" s="17" t="str">
        <f>LOOKUP(R398,{0,1,49,51,54,57,60,64,68,72,76,80,85,90,"i","w"},{"N","F","D-","D","D+","C-","C","C+","B-","B","B+","A-","A","A+","IC","W"})</f>
        <v>0</v>
      </c>
    </row>
    <row r="399" spans="1:19" customHeight="1" ht="13.5">
      <c r="A399" s="20" t="str">
        <f>'COURSE WORK'!A400</f>
        <v>0</v>
      </c>
      <c r="B399" s="21" t="str">
        <f>'COURSE WORK'!B400</f>
        <v>0</v>
      </c>
      <c r="C399" s="14" t="str">
        <f>'COURSE WORK'!O400</f>
        <v>0</v>
      </c>
      <c r="D399" s="31"/>
      <c r="J399" s="16" t="str">
        <f>10.6%*C399</f>
        <v>0</v>
      </c>
      <c r="K399" s="16" t="str">
        <f>5%*D399</f>
        <v>0</v>
      </c>
      <c r="L399" s="17" t="str">
        <f>20%*E399</f>
        <v>0</v>
      </c>
      <c r="M399" s="16" t="str">
        <f>35%*F399</f>
        <v>0</v>
      </c>
      <c r="N399" s="16" t="str">
        <f>5%*G399</f>
        <v>0</v>
      </c>
      <c r="O399" s="16" t="str">
        <f>SUM(J399:N399)</f>
        <v>0</v>
      </c>
      <c r="P399" s="18" t="str">
        <f>((H399+I399)%)*O399</f>
        <v>0</v>
      </c>
      <c r="Q399" s="16" t="str">
        <f>SUM(O399:P399)</f>
        <v>0</v>
      </c>
      <c r="R399" s="16" t="str">
        <f>ROUNDUP(Q399,0)</f>
        <v>0</v>
      </c>
      <c r="S399" s="17" t="str">
        <f>LOOKUP(R399,{0,1,49,51,54,57,60,64,68,72,76,80,85,90,"i","w"},{"N","F","D-","D","D+","C-","C","C+","B-","B","B+","A-","A","A+","IC","W"})</f>
        <v>0</v>
      </c>
    </row>
    <row r="400" spans="1:19" customHeight="1" ht="13.5">
      <c r="A400" s="20" t="str">
        <f>'COURSE WORK'!A401</f>
        <v>0</v>
      </c>
      <c r="B400" s="21" t="str">
        <f>'COURSE WORK'!B401</f>
        <v>0</v>
      </c>
      <c r="C400" s="14" t="str">
        <f>'COURSE WORK'!O401</f>
        <v>0</v>
      </c>
      <c r="D400" s="31"/>
      <c r="J400" s="16" t="str">
        <f>10.6%*C400</f>
        <v>0</v>
      </c>
      <c r="K400" s="16" t="str">
        <f>5%*D400</f>
        <v>0</v>
      </c>
      <c r="L400" s="17" t="str">
        <f>20%*E400</f>
        <v>0</v>
      </c>
      <c r="M400" s="16" t="str">
        <f>35%*F400</f>
        <v>0</v>
      </c>
      <c r="N400" s="16" t="str">
        <f>5%*G400</f>
        <v>0</v>
      </c>
      <c r="O400" s="16" t="str">
        <f>SUM(J400:N400)</f>
        <v>0</v>
      </c>
      <c r="P400" s="18" t="str">
        <f>((H400+I400)%)*O400</f>
        <v>0</v>
      </c>
      <c r="Q400" s="16" t="str">
        <f>SUM(O400:P400)</f>
        <v>0</v>
      </c>
      <c r="R400" s="16" t="str">
        <f>ROUNDUP(Q400,0)</f>
        <v>0</v>
      </c>
      <c r="S400" s="17" t="str">
        <f>LOOKUP(R400,{0,1,49,51,54,57,60,64,68,72,76,80,85,90,"i","w"},{"N","F","D-","D","D+","C-","C","C+","B-","B","B+","A-","A","A+","IC","W"})</f>
        <v>0</v>
      </c>
    </row>
    <row r="401" spans="1:19" customHeight="1" ht="13.5">
      <c r="A401" s="20" t="str">
        <f>'COURSE WORK'!A402</f>
        <v>0</v>
      </c>
      <c r="B401" s="21" t="str">
        <f>'COURSE WORK'!B402</f>
        <v>0</v>
      </c>
      <c r="C401" s="14" t="str">
        <f>'COURSE WORK'!O402</f>
        <v>0</v>
      </c>
      <c r="D401" s="31"/>
      <c r="J401" s="16" t="str">
        <f>10.6%*C401</f>
        <v>0</v>
      </c>
      <c r="K401" s="16" t="str">
        <f>5%*D401</f>
        <v>0</v>
      </c>
      <c r="L401" s="17" t="str">
        <f>20%*E401</f>
        <v>0</v>
      </c>
      <c r="M401" s="16" t="str">
        <f>35%*F401</f>
        <v>0</v>
      </c>
      <c r="N401" s="16" t="str">
        <f>5%*G401</f>
        <v>0</v>
      </c>
      <c r="O401" s="16" t="str">
        <f>SUM(J401:N401)</f>
        <v>0</v>
      </c>
      <c r="P401" s="18" t="str">
        <f>((H401+I401)%)*O401</f>
        <v>0</v>
      </c>
      <c r="Q401" s="16" t="str">
        <f>SUM(O401:P401)</f>
        <v>0</v>
      </c>
      <c r="R401" s="16" t="str">
        <f>ROUNDUP(Q401,0)</f>
        <v>0</v>
      </c>
      <c r="S401" s="17" t="str">
        <f>LOOKUP(R401,{0,1,49,51,54,57,60,64,68,72,76,80,85,90,"i","w"},{"N","F","D-","D","D+","C-","C","C+","B-","B","B+","A-","A","A+","IC","W"})</f>
        <v>0</v>
      </c>
    </row>
    <row r="402" spans="1:19" customHeight="1" ht="13.5">
      <c r="A402" s="20" t="str">
        <f>'COURSE WORK'!A403</f>
        <v>0</v>
      </c>
      <c r="B402" s="21" t="str">
        <f>'COURSE WORK'!B403</f>
        <v>0</v>
      </c>
      <c r="C402" s="14" t="str">
        <f>'COURSE WORK'!O403</f>
        <v>0</v>
      </c>
      <c r="D402" s="31"/>
      <c r="J402" s="16" t="str">
        <f>10.6%*C402</f>
        <v>0</v>
      </c>
      <c r="K402" s="16" t="str">
        <f>5%*D402</f>
        <v>0</v>
      </c>
      <c r="L402" s="17" t="str">
        <f>20%*E402</f>
        <v>0</v>
      </c>
      <c r="M402" s="16" t="str">
        <f>35%*F402</f>
        <v>0</v>
      </c>
      <c r="N402" s="16" t="str">
        <f>5%*G402</f>
        <v>0</v>
      </c>
      <c r="O402" s="16" t="str">
        <f>SUM(J402:N402)</f>
        <v>0</v>
      </c>
      <c r="P402" s="18" t="str">
        <f>((H402+I402)%)*O402</f>
        <v>0</v>
      </c>
      <c r="Q402" s="16" t="str">
        <f>SUM(O402:P402)</f>
        <v>0</v>
      </c>
      <c r="R402" s="16" t="str">
        <f>ROUNDUP(Q402,0)</f>
        <v>0</v>
      </c>
      <c r="S402" s="17" t="str">
        <f>LOOKUP(R402,{0,1,49,51,54,57,60,64,68,72,76,80,85,90,"i","w"},{"N","F","D-","D","D+","C-","C","C+","B-","B","B+","A-","A","A+","IC","W"})</f>
        <v>0</v>
      </c>
    </row>
    <row r="403" spans="1:19" customHeight="1" ht="13.5">
      <c r="A403" s="20" t="str">
        <f>'COURSE WORK'!A404</f>
        <v>0</v>
      </c>
      <c r="B403" s="21" t="str">
        <f>'COURSE WORK'!B404</f>
        <v>0</v>
      </c>
      <c r="C403" s="14" t="str">
        <f>'COURSE WORK'!O404</f>
        <v>0</v>
      </c>
      <c r="D403" s="31"/>
      <c r="J403" s="16" t="str">
        <f>10.6%*C403</f>
        <v>0</v>
      </c>
      <c r="K403" s="16" t="str">
        <f>5%*D403</f>
        <v>0</v>
      </c>
      <c r="L403" s="17" t="str">
        <f>20%*E403</f>
        <v>0</v>
      </c>
      <c r="M403" s="16" t="str">
        <f>35%*F403</f>
        <v>0</v>
      </c>
      <c r="N403" s="16" t="str">
        <f>5%*G403</f>
        <v>0</v>
      </c>
      <c r="O403" s="16" t="str">
        <f>SUM(J403:N403)</f>
        <v>0</v>
      </c>
      <c r="P403" s="18" t="str">
        <f>((H403+I403)%)*O403</f>
        <v>0</v>
      </c>
      <c r="Q403" s="16" t="str">
        <f>SUM(O403:P403)</f>
        <v>0</v>
      </c>
      <c r="R403" s="16" t="str">
        <f>ROUNDUP(Q403,0)</f>
        <v>0</v>
      </c>
      <c r="S403" s="17" t="str">
        <f>LOOKUP(R403,{0,1,49,51,54,57,60,64,68,72,76,80,85,90,"i","w"},{"N","F","D-","D","D+","C-","C","C+","B-","B","B+","A-","A","A+","IC","W"})</f>
        <v>0</v>
      </c>
    </row>
    <row r="404" spans="1:19" customHeight="1" ht="13.5">
      <c r="A404" s="20" t="str">
        <f>'COURSE WORK'!A405</f>
        <v>0</v>
      </c>
      <c r="B404" s="21" t="str">
        <f>'COURSE WORK'!B405</f>
        <v>0</v>
      </c>
      <c r="C404" s="14" t="str">
        <f>'COURSE WORK'!O405</f>
        <v>0</v>
      </c>
      <c r="D404" s="31"/>
      <c r="J404" s="16" t="str">
        <f>10.6%*C404</f>
        <v>0</v>
      </c>
      <c r="K404" s="16" t="str">
        <f>5%*D404</f>
        <v>0</v>
      </c>
      <c r="L404" s="17" t="str">
        <f>20%*E404</f>
        <v>0</v>
      </c>
      <c r="M404" s="16" t="str">
        <f>35%*F404</f>
        <v>0</v>
      </c>
      <c r="N404" s="16" t="str">
        <f>5%*G404</f>
        <v>0</v>
      </c>
      <c r="O404" s="16" t="str">
        <f>SUM(J404:N404)</f>
        <v>0</v>
      </c>
      <c r="P404" s="18" t="str">
        <f>((H404+I404)%)*O404</f>
        <v>0</v>
      </c>
      <c r="Q404" s="16" t="str">
        <f>SUM(O404:P404)</f>
        <v>0</v>
      </c>
      <c r="R404" s="16" t="str">
        <f>ROUNDUP(Q404,0)</f>
        <v>0</v>
      </c>
      <c r="S404" s="17" t="str">
        <f>LOOKUP(R404,{0,1,49,51,54,57,60,64,68,72,76,80,85,90,"i","w"},{"N","F","D-","D","D+","C-","C","C+","B-","B","B+","A-","A","A+","IC","W"})</f>
        <v>0</v>
      </c>
    </row>
    <row r="405" spans="1:19" customHeight="1" ht="13.5">
      <c r="A405" s="20" t="str">
        <f>'COURSE WORK'!A406</f>
        <v>0</v>
      </c>
      <c r="B405" s="21" t="str">
        <f>'COURSE WORK'!B406</f>
        <v>0</v>
      </c>
      <c r="C405" s="14" t="str">
        <f>'COURSE WORK'!O406</f>
        <v>0</v>
      </c>
      <c r="D405" s="31"/>
      <c r="J405" s="16" t="str">
        <f>10.6%*C405</f>
        <v>0</v>
      </c>
      <c r="K405" s="16" t="str">
        <f>5%*D405</f>
        <v>0</v>
      </c>
      <c r="L405" s="17" t="str">
        <f>20%*E405</f>
        <v>0</v>
      </c>
      <c r="M405" s="16" t="str">
        <f>35%*F405</f>
        <v>0</v>
      </c>
      <c r="N405" s="16" t="str">
        <f>5%*G405</f>
        <v>0</v>
      </c>
      <c r="O405" s="16" t="str">
        <f>SUM(J405:N405)</f>
        <v>0</v>
      </c>
      <c r="P405" s="18" t="str">
        <f>((H405+I405)%)*O405</f>
        <v>0</v>
      </c>
      <c r="Q405" s="16" t="str">
        <f>SUM(O405:P405)</f>
        <v>0</v>
      </c>
      <c r="R405" s="16" t="str">
        <f>ROUNDUP(Q405,0)</f>
        <v>0</v>
      </c>
      <c r="S405" s="17" t="str">
        <f>LOOKUP(R405,{0,1,49,51,54,57,60,64,68,72,76,80,85,90,"i","w"},{"N","F","D-","D","D+","C-","C","C+","B-","B","B+","A-","A","A+","IC","W"})</f>
        <v>0</v>
      </c>
    </row>
    <row r="406" spans="1:19" customHeight="1" ht="13.5">
      <c r="A406" s="20" t="str">
        <f>'COURSE WORK'!A407</f>
        <v>0</v>
      </c>
      <c r="B406" s="21" t="str">
        <f>'COURSE WORK'!B407</f>
        <v>0</v>
      </c>
      <c r="C406" s="14" t="str">
        <f>'COURSE WORK'!O407</f>
        <v>0</v>
      </c>
      <c r="D406" s="31"/>
      <c r="J406" s="16" t="str">
        <f>10.6%*C406</f>
        <v>0</v>
      </c>
      <c r="K406" s="16" t="str">
        <f>5%*D406</f>
        <v>0</v>
      </c>
      <c r="L406" s="17" t="str">
        <f>20%*E406</f>
        <v>0</v>
      </c>
      <c r="M406" s="16" t="str">
        <f>35%*F406</f>
        <v>0</v>
      </c>
      <c r="N406" s="16" t="str">
        <f>5%*G406</f>
        <v>0</v>
      </c>
      <c r="O406" s="16" t="str">
        <f>SUM(J406:N406)</f>
        <v>0</v>
      </c>
      <c r="P406" s="18" t="str">
        <f>((H406+I406)%)*O406</f>
        <v>0</v>
      </c>
      <c r="Q406" s="16" t="str">
        <f>SUM(O406:P406)</f>
        <v>0</v>
      </c>
      <c r="R406" s="16" t="str">
        <f>ROUNDUP(Q406,0)</f>
        <v>0</v>
      </c>
      <c r="S406" s="17" t="str">
        <f>LOOKUP(R406,{0,1,49,51,54,57,60,64,68,72,76,80,85,90,"i","w"},{"N","F","D-","D","D+","C-","C","C+","B-","B","B+","A-","A","A+","IC","W"})</f>
        <v>0</v>
      </c>
    </row>
    <row r="407" spans="1:19" customHeight="1" ht="13.5">
      <c r="A407" s="20" t="str">
        <f>'COURSE WORK'!A408</f>
        <v>0</v>
      </c>
      <c r="B407" s="21" t="str">
        <f>'COURSE WORK'!B408</f>
        <v>0</v>
      </c>
      <c r="C407" s="14" t="str">
        <f>'COURSE WORK'!O408</f>
        <v>0</v>
      </c>
      <c r="D407" s="31"/>
      <c r="J407" s="16" t="str">
        <f>10.6%*C407</f>
        <v>0</v>
      </c>
      <c r="K407" s="16" t="str">
        <f>5%*D407</f>
        <v>0</v>
      </c>
      <c r="L407" s="17" t="str">
        <f>20%*E407</f>
        <v>0</v>
      </c>
      <c r="M407" s="16" t="str">
        <f>35%*F407</f>
        <v>0</v>
      </c>
      <c r="N407" s="16" t="str">
        <f>5%*G407</f>
        <v>0</v>
      </c>
      <c r="O407" s="16" t="str">
        <f>SUM(J407:N407)</f>
        <v>0</v>
      </c>
      <c r="P407" s="18" t="str">
        <f>((H407+I407)%)*O407</f>
        <v>0</v>
      </c>
      <c r="Q407" s="16" t="str">
        <f>SUM(O407:P407)</f>
        <v>0</v>
      </c>
      <c r="R407" s="16" t="str">
        <f>ROUNDUP(Q407,0)</f>
        <v>0</v>
      </c>
      <c r="S407" s="17" t="str">
        <f>LOOKUP(R407,{0,1,49,51,54,57,60,64,68,72,76,80,85,90,"i","w"},{"N","F","D-","D","D+","C-","C","C+","B-","B","B+","A-","A","A+","IC","W"})</f>
        <v>0</v>
      </c>
    </row>
    <row r="408" spans="1:19" customHeight="1" ht="13.5">
      <c r="A408" s="20" t="str">
        <f>'COURSE WORK'!A409</f>
        <v>0</v>
      </c>
      <c r="B408" s="21" t="str">
        <f>'COURSE WORK'!B409</f>
        <v>0</v>
      </c>
      <c r="C408" s="14" t="str">
        <f>'COURSE WORK'!O409</f>
        <v>0</v>
      </c>
      <c r="D408" s="31"/>
      <c r="J408" s="16" t="str">
        <f>10.6%*C408</f>
        <v>0</v>
      </c>
      <c r="K408" s="16" t="str">
        <f>5%*D408</f>
        <v>0</v>
      </c>
      <c r="L408" s="17" t="str">
        <f>20%*E408</f>
        <v>0</v>
      </c>
      <c r="M408" s="16" t="str">
        <f>35%*F408</f>
        <v>0</v>
      </c>
      <c r="N408" s="16" t="str">
        <f>5%*G408</f>
        <v>0</v>
      </c>
      <c r="O408" s="16" t="str">
        <f>SUM(J408:N408)</f>
        <v>0</v>
      </c>
      <c r="P408" s="18" t="str">
        <f>((H408+I408)%)*O408</f>
        <v>0</v>
      </c>
      <c r="Q408" s="16" t="str">
        <f>SUM(O408:P408)</f>
        <v>0</v>
      </c>
      <c r="R408" s="16" t="str">
        <f>ROUNDUP(Q408,0)</f>
        <v>0</v>
      </c>
      <c r="S408" s="17" t="str">
        <f>LOOKUP(R408,{0,1,49,51,54,57,60,64,68,72,76,80,85,90,"i","w"},{"N","F","D-","D","D+","C-","C","C+","B-","B","B+","A-","A","A+","IC","W"})</f>
        <v>0</v>
      </c>
    </row>
    <row r="409" spans="1:19" customHeight="1" ht="13.5">
      <c r="A409" s="20" t="str">
        <f>'COURSE WORK'!A410</f>
        <v>0</v>
      </c>
      <c r="B409" s="21" t="str">
        <f>'COURSE WORK'!B410</f>
        <v>0</v>
      </c>
      <c r="C409" s="14" t="str">
        <f>'COURSE WORK'!O410</f>
        <v>0</v>
      </c>
      <c r="D409" s="31"/>
      <c r="J409" s="16" t="str">
        <f>10.6%*C409</f>
        <v>0</v>
      </c>
      <c r="K409" s="16" t="str">
        <f>5%*D409</f>
        <v>0</v>
      </c>
      <c r="L409" s="17" t="str">
        <f>20%*E409</f>
        <v>0</v>
      </c>
      <c r="M409" s="16" t="str">
        <f>35%*F409</f>
        <v>0</v>
      </c>
      <c r="N409" s="16" t="str">
        <f>5%*G409</f>
        <v>0</v>
      </c>
      <c r="O409" s="16" t="str">
        <f>SUM(J409:N409)</f>
        <v>0</v>
      </c>
      <c r="P409" s="18" t="str">
        <f>((H409+I409)%)*O409</f>
        <v>0</v>
      </c>
      <c r="Q409" s="16" t="str">
        <f>SUM(O409:P409)</f>
        <v>0</v>
      </c>
      <c r="R409" s="16" t="str">
        <f>ROUNDUP(Q409,0)</f>
        <v>0</v>
      </c>
      <c r="S409" s="17" t="str">
        <f>LOOKUP(R409,{0,1,49,51,54,57,60,64,68,72,76,80,85,90,"i","w"},{"N","F","D-","D","D+","C-","C","C+","B-","B","B+","A-","A","A+","IC","W"})</f>
        <v>0</v>
      </c>
    </row>
    <row r="410" spans="1:19" customHeight="1" ht="13.5">
      <c r="A410" s="20" t="str">
        <f>'COURSE WORK'!A411</f>
        <v>0</v>
      </c>
      <c r="B410" s="21" t="str">
        <f>'COURSE WORK'!B411</f>
        <v>0</v>
      </c>
      <c r="C410" s="14" t="str">
        <f>'COURSE WORK'!O411</f>
        <v>0</v>
      </c>
      <c r="D410" s="31"/>
      <c r="J410" s="16" t="str">
        <f>10.6%*C410</f>
        <v>0</v>
      </c>
      <c r="K410" s="16" t="str">
        <f>5%*D410</f>
        <v>0</v>
      </c>
      <c r="L410" s="17" t="str">
        <f>20%*E410</f>
        <v>0</v>
      </c>
      <c r="M410" s="16" t="str">
        <f>35%*F410</f>
        <v>0</v>
      </c>
      <c r="N410" s="16" t="str">
        <f>5%*G410</f>
        <v>0</v>
      </c>
      <c r="O410" s="16" t="str">
        <f>SUM(J410:N410)</f>
        <v>0</v>
      </c>
      <c r="P410" s="18" t="str">
        <f>((H410+I410)%)*O410</f>
        <v>0</v>
      </c>
      <c r="Q410" s="16" t="str">
        <f>SUM(O410:P410)</f>
        <v>0</v>
      </c>
      <c r="R410" s="16" t="str">
        <f>ROUNDUP(Q410,0)</f>
        <v>0</v>
      </c>
      <c r="S410" s="17" t="str">
        <f>LOOKUP(R410,{0,1,49,51,54,57,60,64,68,72,76,80,85,90,"i","w"},{"N","F","D-","D","D+","C-","C","C+","B-","B","B+","A-","A","A+","IC","W"})</f>
        <v>0</v>
      </c>
    </row>
    <row r="411" spans="1:19" customHeight="1" ht="13.5">
      <c r="A411" s="20" t="str">
        <f>'COURSE WORK'!A412</f>
        <v>0</v>
      </c>
      <c r="B411" s="21" t="str">
        <f>'COURSE WORK'!B412</f>
        <v>0</v>
      </c>
      <c r="C411" s="14" t="str">
        <f>'COURSE WORK'!O412</f>
        <v>0</v>
      </c>
      <c r="D411" s="31"/>
      <c r="J411" s="16" t="str">
        <f>10.6%*C411</f>
        <v>0</v>
      </c>
      <c r="K411" s="16" t="str">
        <f>5%*D411</f>
        <v>0</v>
      </c>
      <c r="L411" s="17" t="str">
        <f>20%*E411</f>
        <v>0</v>
      </c>
      <c r="M411" s="16" t="str">
        <f>35%*F411</f>
        <v>0</v>
      </c>
      <c r="N411" s="16" t="str">
        <f>5%*G411</f>
        <v>0</v>
      </c>
      <c r="O411" s="16" t="str">
        <f>SUM(J411:N411)</f>
        <v>0</v>
      </c>
      <c r="P411" s="18" t="str">
        <f>((H411+I411)%)*O411</f>
        <v>0</v>
      </c>
      <c r="Q411" s="16" t="str">
        <f>SUM(O411:P411)</f>
        <v>0</v>
      </c>
      <c r="R411" s="16" t="str">
        <f>ROUNDUP(Q411,0)</f>
        <v>0</v>
      </c>
      <c r="S411" s="17" t="str">
        <f>LOOKUP(R411,{0,1,49,51,54,57,60,64,68,72,76,80,85,90,"i","w"},{"N","F","D-","D","D+","C-","C","C+","B-","B","B+","A-","A","A+","IC","W"})</f>
        <v>0</v>
      </c>
    </row>
    <row r="412" spans="1:19" customHeight="1" ht="13.5">
      <c r="A412" s="20" t="str">
        <f>'COURSE WORK'!A413</f>
        <v>0</v>
      </c>
      <c r="B412" s="21" t="str">
        <f>'COURSE WORK'!B413</f>
        <v>0</v>
      </c>
      <c r="C412" s="14" t="str">
        <f>'COURSE WORK'!O413</f>
        <v>0</v>
      </c>
      <c r="D412" s="31"/>
      <c r="J412" s="16" t="str">
        <f>10.6%*C412</f>
        <v>0</v>
      </c>
      <c r="K412" s="16" t="str">
        <f>5%*D412</f>
        <v>0</v>
      </c>
      <c r="L412" s="17" t="str">
        <f>20%*E412</f>
        <v>0</v>
      </c>
      <c r="M412" s="16" t="str">
        <f>35%*F412</f>
        <v>0</v>
      </c>
      <c r="N412" s="16" t="str">
        <f>5%*G412</f>
        <v>0</v>
      </c>
      <c r="O412" s="16" t="str">
        <f>SUM(J412:N412)</f>
        <v>0</v>
      </c>
      <c r="P412" s="18" t="str">
        <f>((H412+I412)%)*O412</f>
        <v>0</v>
      </c>
      <c r="Q412" s="16" t="str">
        <f>SUM(O412:P412)</f>
        <v>0</v>
      </c>
      <c r="R412" s="16" t="str">
        <f>ROUNDUP(Q412,0)</f>
        <v>0</v>
      </c>
      <c r="S412" s="17" t="str">
        <f>LOOKUP(R412,{0,1,49,51,54,57,60,64,68,72,76,80,85,90,"i","w"},{"N","F","D-","D","D+","C-","C","C+","B-","B","B+","A-","A","A+","IC","W"})</f>
        <v>0</v>
      </c>
    </row>
    <row r="413" spans="1:19" customHeight="1" ht="13.5">
      <c r="A413" s="20" t="str">
        <f>'COURSE WORK'!A414</f>
        <v>0</v>
      </c>
      <c r="B413" s="21" t="str">
        <f>'COURSE WORK'!B414</f>
        <v>0</v>
      </c>
      <c r="C413" s="14" t="str">
        <f>'COURSE WORK'!O414</f>
        <v>0</v>
      </c>
      <c r="D413" s="31"/>
      <c r="J413" s="16" t="str">
        <f>10.6%*C413</f>
        <v>0</v>
      </c>
      <c r="K413" s="16" t="str">
        <f>5%*D413</f>
        <v>0</v>
      </c>
      <c r="L413" s="17" t="str">
        <f>20%*E413</f>
        <v>0</v>
      </c>
      <c r="M413" s="16" t="str">
        <f>35%*F413</f>
        <v>0</v>
      </c>
      <c r="N413" s="16" t="str">
        <f>5%*G413</f>
        <v>0</v>
      </c>
      <c r="O413" s="16" t="str">
        <f>SUM(J413:N413)</f>
        <v>0</v>
      </c>
      <c r="P413" s="18" t="str">
        <f>((H413+I413)%)*O413</f>
        <v>0</v>
      </c>
      <c r="Q413" s="16" t="str">
        <f>SUM(O413:P413)</f>
        <v>0</v>
      </c>
      <c r="R413" s="16" t="str">
        <f>ROUNDUP(Q413,0)</f>
        <v>0</v>
      </c>
      <c r="S413" s="17" t="str">
        <f>LOOKUP(R413,{0,1,49,51,54,57,60,64,68,72,76,80,85,90,"i","w"},{"N","F","D-","D","D+","C-","C","C+","B-","B","B+","A-","A","A+","IC","W"})</f>
        <v>0</v>
      </c>
    </row>
    <row r="414" spans="1:19" customHeight="1" ht="13.5">
      <c r="A414" s="20" t="str">
        <f>'COURSE WORK'!A415</f>
        <v>0</v>
      </c>
      <c r="B414" s="21" t="str">
        <f>'COURSE WORK'!B415</f>
        <v>0</v>
      </c>
      <c r="C414" s="14" t="str">
        <f>'COURSE WORK'!O415</f>
        <v>0</v>
      </c>
      <c r="D414" s="31"/>
      <c r="J414" s="16" t="str">
        <f>10.6%*C414</f>
        <v>0</v>
      </c>
      <c r="K414" s="16" t="str">
        <f>5%*D414</f>
        <v>0</v>
      </c>
      <c r="L414" s="17" t="str">
        <f>20%*E414</f>
        <v>0</v>
      </c>
      <c r="M414" s="16" t="str">
        <f>35%*F414</f>
        <v>0</v>
      </c>
      <c r="N414" s="16" t="str">
        <f>5%*G414</f>
        <v>0</v>
      </c>
      <c r="O414" s="16" t="str">
        <f>SUM(J414:N414)</f>
        <v>0</v>
      </c>
      <c r="P414" s="18" t="str">
        <f>((H414+I414)%)*O414</f>
        <v>0</v>
      </c>
      <c r="Q414" s="16" t="str">
        <f>SUM(O414:P414)</f>
        <v>0</v>
      </c>
      <c r="R414" s="16" t="str">
        <f>ROUNDUP(Q414,0)</f>
        <v>0</v>
      </c>
      <c r="S414" s="17" t="str">
        <f>LOOKUP(R414,{0,1,49,51,54,57,60,64,68,72,76,80,85,90,"i","w"},{"N","F","D-","D","D+","C-","C","C+","B-","B","B+","A-","A","A+","IC","W"})</f>
        <v>0</v>
      </c>
    </row>
    <row r="415" spans="1:19" customHeight="1" ht="13.5">
      <c r="A415" s="20" t="str">
        <f>'COURSE WORK'!A416</f>
        <v>0</v>
      </c>
      <c r="B415" s="21" t="str">
        <f>'COURSE WORK'!B416</f>
        <v>0</v>
      </c>
      <c r="C415" s="14" t="str">
        <f>'COURSE WORK'!O416</f>
        <v>0</v>
      </c>
      <c r="D415" s="31"/>
      <c r="J415" s="16" t="str">
        <f>10.6%*C415</f>
        <v>0</v>
      </c>
      <c r="K415" s="16" t="str">
        <f>5%*D415</f>
        <v>0</v>
      </c>
      <c r="L415" s="17" t="str">
        <f>20%*E415</f>
        <v>0</v>
      </c>
      <c r="M415" s="16" t="str">
        <f>35%*F415</f>
        <v>0</v>
      </c>
      <c r="N415" s="16" t="str">
        <f>5%*G415</f>
        <v>0</v>
      </c>
      <c r="O415" s="16" t="str">
        <f>SUM(J415:N415)</f>
        <v>0</v>
      </c>
      <c r="P415" s="18" t="str">
        <f>((H415+I415)%)*O415</f>
        <v>0</v>
      </c>
      <c r="Q415" s="16" t="str">
        <f>SUM(O415:P415)</f>
        <v>0</v>
      </c>
      <c r="R415" s="16" t="str">
        <f>ROUNDUP(Q415,0)</f>
        <v>0</v>
      </c>
      <c r="S415" s="17" t="str">
        <f>LOOKUP(R415,{0,1,49,51,54,57,60,64,68,72,76,80,85,90,"i","w"},{"N","F","D-","D","D+","C-","C","C+","B-","B","B+","A-","A","A+","IC","W"})</f>
        <v>0</v>
      </c>
    </row>
    <row r="416" spans="1:19" customHeight="1" ht="13.5">
      <c r="A416" s="20" t="str">
        <f>'COURSE WORK'!A417</f>
        <v>0</v>
      </c>
      <c r="B416" s="21" t="str">
        <f>'COURSE WORK'!B417</f>
        <v>0</v>
      </c>
      <c r="C416" s="14" t="str">
        <f>'COURSE WORK'!O417</f>
        <v>0</v>
      </c>
      <c r="D416" s="31"/>
      <c r="J416" s="16" t="str">
        <f>10.6%*C416</f>
        <v>0</v>
      </c>
      <c r="K416" s="16" t="str">
        <f>5%*D416</f>
        <v>0</v>
      </c>
      <c r="L416" s="17" t="str">
        <f>20%*E416</f>
        <v>0</v>
      </c>
      <c r="M416" s="16" t="str">
        <f>35%*F416</f>
        <v>0</v>
      </c>
      <c r="N416" s="16" t="str">
        <f>5%*G416</f>
        <v>0</v>
      </c>
      <c r="O416" s="16" t="str">
        <f>SUM(J416:N416)</f>
        <v>0</v>
      </c>
      <c r="P416" s="18" t="str">
        <f>((H416+I416)%)*O416</f>
        <v>0</v>
      </c>
      <c r="Q416" s="16" t="str">
        <f>SUM(O416:P416)</f>
        <v>0</v>
      </c>
      <c r="R416" s="16" t="str">
        <f>ROUNDUP(Q416,0)</f>
        <v>0</v>
      </c>
      <c r="S416" s="17" t="str">
        <f>LOOKUP(R416,{0,1,49,51,54,57,60,64,68,72,76,80,85,90,"i","w"},{"N","F","D-","D","D+","C-","C","C+","B-","B","B+","A-","A","A+","IC","W"})</f>
        <v>0</v>
      </c>
    </row>
    <row r="417" spans="1:19" customHeight="1" ht="13.5">
      <c r="A417" s="20" t="str">
        <f>'COURSE WORK'!A418</f>
        <v>0</v>
      </c>
      <c r="B417" s="21" t="str">
        <f>'COURSE WORK'!B418</f>
        <v>0</v>
      </c>
      <c r="C417" s="14" t="str">
        <f>'COURSE WORK'!O418</f>
        <v>0</v>
      </c>
      <c r="D417" s="31"/>
      <c r="J417" s="16" t="str">
        <f>10.6%*C417</f>
        <v>0</v>
      </c>
      <c r="K417" s="16" t="str">
        <f>5%*D417</f>
        <v>0</v>
      </c>
      <c r="L417" s="17" t="str">
        <f>20%*E417</f>
        <v>0</v>
      </c>
      <c r="M417" s="16" t="str">
        <f>35%*F417</f>
        <v>0</v>
      </c>
      <c r="N417" s="16" t="str">
        <f>5%*G417</f>
        <v>0</v>
      </c>
      <c r="O417" s="16" t="str">
        <f>SUM(J417:N417)</f>
        <v>0</v>
      </c>
      <c r="P417" s="18" t="str">
        <f>((H417+I417)%)*O417</f>
        <v>0</v>
      </c>
      <c r="Q417" s="16" t="str">
        <f>SUM(O417:P417)</f>
        <v>0</v>
      </c>
      <c r="R417" s="16" t="str">
        <f>ROUNDUP(Q417,0)</f>
        <v>0</v>
      </c>
      <c r="S417" s="17" t="str">
        <f>LOOKUP(R417,{0,1,49,51,54,57,60,64,68,72,76,80,85,90,"i","w"},{"N","F","D-","D","D+","C-","C","C+","B-","B","B+","A-","A","A+","IC","W"})</f>
        <v>0</v>
      </c>
    </row>
    <row r="418" spans="1:19" customHeight="1" ht="13.5">
      <c r="A418" s="20" t="str">
        <f>'COURSE WORK'!A419</f>
        <v>0</v>
      </c>
      <c r="B418" s="21" t="str">
        <f>'COURSE WORK'!B419</f>
        <v>0</v>
      </c>
      <c r="C418" s="14" t="str">
        <f>'COURSE WORK'!O419</f>
        <v>0</v>
      </c>
      <c r="D418" s="31"/>
      <c r="J418" s="16" t="str">
        <f>10.6%*C418</f>
        <v>0</v>
      </c>
      <c r="K418" s="16" t="str">
        <f>5%*D418</f>
        <v>0</v>
      </c>
      <c r="L418" s="17" t="str">
        <f>20%*E418</f>
        <v>0</v>
      </c>
      <c r="M418" s="16" t="str">
        <f>35%*F418</f>
        <v>0</v>
      </c>
      <c r="N418" s="16" t="str">
        <f>5%*G418</f>
        <v>0</v>
      </c>
      <c r="O418" s="16" t="str">
        <f>SUM(J418:N418)</f>
        <v>0</v>
      </c>
      <c r="P418" s="18" t="str">
        <f>((H418+I418)%)*O418</f>
        <v>0</v>
      </c>
      <c r="Q418" s="16" t="str">
        <f>SUM(O418:P418)</f>
        <v>0</v>
      </c>
      <c r="R418" s="16" t="str">
        <f>ROUNDUP(Q418,0)</f>
        <v>0</v>
      </c>
      <c r="S418" s="17" t="str">
        <f>LOOKUP(R418,{0,1,49,51,54,57,60,64,68,72,76,80,85,90,"i","w"},{"N","F","D-","D","D+","C-","C","C+","B-","B","B+","A-","A","A+","IC","W"})</f>
        <v>0</v>
      </c>
    </row>
    <row r="419" spans="1:19" customHeight="1" ht="13.5">
      <c r="A419" s="20" t="str">
        <f>'COURSE WORK'!A420</f>
        <v>0</v>
      </c>
      <c r="B419" s="21" t="str">
        <f>'COURSE WORK'!B420</f>
        <v>0</v>
      </c>
      <c r="C419" s="14" t="str">
        <f>'COURSE WORK'!O420</f>
        <v>0</v>
      </c>
      <c r="D419" s="31"/>
      <c r="J419" s="16" t="str">
        <f>10.6%*C419</f>
        <v>0</v>
      </c>
      <c r="K419" s="16" t="str">
        <f>5%*D419</f>
        <v>0</v>
      </c>
      <c r="L419" s="17" t="str">
        <f>20%*E419</f>
        <v>0</v>
      </c>
      <c r="M419" s="16" t="str">
        <f>35%*F419</f>
        <v>0</v>
      </c>
      <c r="N419" s="16" t="str">
        <f>5%*G419</f>
        <v>0</v>
      </c>
      <c r="O419" s="16" t="str">
        <f>SUM(J419:N419)</f>
        <v>0</v>
      </c>
      <c r="P419" s="18" t="str">
        <f>((H419+I419)%)*O419</f>
        <v>0</v>
      </c>
      <c r="Q419" s="16" t="str">
        <f>SUM(O419:P419)</f>
        <v>0</v>
      </c>
      <c r="R419" s="16" t="str">
        <f>ROUNDUP(Q419,0)</f>
        <v>0</v>
      </c>
      <c r="S419" s="17" t="str">
        <f>LOOKUP(R419,{0,1,49,51,54,57,60,64,68,72,76,80,85,90,"i","w"},{"N","F","D-","D","D+","C-","C","C+","B-","B","B+","A-","A","A+","IC","W"})</f>
        <v>0</v>
      </c>
    </row>
    <row r="420" spans="1:19" customHeight="1" ht="13.5">
      <c r="A420" s="20" t="str">
        <f>'COURSE WORK'!A421</f>
        <v>0</v>
      </c>
      <c r="B420" s="21" t="str">
        <f>'COURSE WORK'!B421</f>
        <v>0</v>
      </c>
      <c r="C420" s="14" t="str">
        <f>'COURSE WORK'!O421</f>
        <v>0</v>
      </c>
      <c r="D420" s="31"/>
      <c r="J420" s="16" t="str">
        <f>10.6%*C420</f>
        <v>0</v>
      </c>
      <c r="K420" s="16" t="str">
        <f>5%*D420</f>
        <v>0</v>
      </c>
      <c r="L420" s="17" t="str">
        <f>20%*E420</f>
        <v>0</v>
      </c>
      <c r="M420" s="16" t="str">
        <f>35%*F420</f>
        <v>0</v>
      </c>
      <c r="N420" s="16" t="str">
        <f>5%*G420</f>
        <v>0</v>
      </c>
      <c r="O420" s="16" t="str">
        <f>SUM(J420:N420)</f>
        <v>0</v>
      </c>
      <c r="P420" s="18" t="str">
        <f>((H420+I420)%)*O420</f>
        <v>0</v>
      </c>
      <c r="Q420" s="16" t="str">
        <f>SUM(O420:P420)</f>
        <v>0</v>
      </c>
      <c r="R420" s="16" t="str">
        <f>ROUNDUP(Q420,0)</f>
        <v>0</v>
      </c>
      <c r="S420" s="17" t="str">
        <f>LOOKUP(R420,{0,1,49,51,54,57,60,64,68,72,76,80,85,90,"i","w"},{"N","F","D-","D","D+","C-","C","C+","B-","B","B+","A-","A","A+","IC","W"})</f>
        <v>0</v>
      </c>
    </row>
    <row r="421" spans="1:19" customHeight="1" ht="13.5">
      <c r="A421" s="20" t="str">
        <f>'COURSE WORK'!A422</f>
        <v>0</v>
      </c>
      <c r="B421" s="21" t="str">
        <f>'COURSE WORK'!B422</f>
        <v>0</v>
      </c>
      <c r="C421" s="14" t="str">
        <f>'COURSE WORK'!O422</f>
        <v>0</v>
      </c>
      <c r="D421" s="31"/>
      <c r="J421" s="16" t="str">
        <f>10.6%*C421</f>
        <v>0</v>
      </c>
      <c r="K421" s="16" t="str">
        <f>5%*D421</f>
        <v>0</v>
      </c>
      <c r="L421" s="17" t="str">
        <f>20%*E421</f>
        <v>0</v>
      </c>
      <c r="M421" s="16" t="str">
        <f>35%*F421</f>
        <v>0</v>
      </c>
      <c r="N421" s="16" t="str">
        <f>5%*G421</f>
        <v>0</v>
      </c>
      <c r="O421" s="16" t="str">
        <f>SUM(J421:N421)</f>
        <v>0</v>
      </c>
      <c r="P421" s="18" t="str">
        <f>((H421+I421)%)*O421</f>
        <v>0</v>
      </c>
      <c r="Q421" s="16" t="str">
        <f>SUM(O421:P421)</f>
        <v>0</v>
      </c>
      <c r="R421" s="16" t="str">
        <f>ROUNDUP(Q421,0)</f>
        <v>0</v>
      </c>
      <c r="S421" s="17" t="str">
        <f>LOOKUP(R421,{0,1,49,51,54,57,60,64,68,72,76,80,85,90,"i","w"},{"N","F","D-","D","D+","C-","C","C+","B-","B","B+","A-","A","A+","IC","W"})</f>
        <v>0</v>
      </c>
    </row>
    <row r="422" spans="1:19" customHeight="1" ht="13.5">
      <c r="A422" s="20" t="str">
        <f>'COURSE WORK'!A423</f>
        <v>0</v>
      </c>
      <c r="B422" s="21" t="str">
        <f>'COURSE WORK'!B423</f>
        <v>0</v>
      </c>
      <c r="C422" s="14" t="str">
        <f>'COURSE WORK'!O423</f>
        <v>0</v>
      </c>
      <c r="D422" s="31"/>
      <c r="J422" s="16" t="str">
        <f>10.6%*C422</f>
        <v>0</v>
      </c>
      <c r="K422" s="16" t="str">
        <f>5%*D422</f>
        <v>0</v>
      </c>
      <c r="L422" s="17" t="str">
        <f>20%*E422</f>
        <v>0</v>
      </c>
      <c r="M422" s="16" t="str">
        <f>35%*F422</f>
        <v>0</v>
      </c>
      <c r="N422" s="16" t="str">
        <f>5%*G422</f>
        <v>0</v>
      </c>
      <c r="O422" s="16" t="str">
        <f>SUM(J422:N422)</f>
        <v>0</v>
      </c>
      <c r="P422" s="18" t="str">
        <f>((H422+I422)%)*O422</f>
        <v>0</v>
      </c>
      <c r="Q422" s="16" t="str">
        <f>SUM(O422:P422)</f>
        <v>0</v>
      </c>
      <c r="R422" s="16" t="str">
        <f>ROUNDUP(Q422,0)</f>
        <v>0</v>
      </c>
      <c r="S422" s="17" t="str">
        <f>LOOKUP(R422,{0,1,49,51,54,57,60,64,68,72,76,80,85,90,"i","w"},{"N","F","D-","D","D+","C-","C","C+","B-","B","B+","A-","A","A+","IC","W"})</f>
        <v>0</v>
      </c>
    </row>
    <row r="423" spans="1:19" customHeight="1" ht="13.5">
      <c r="A423" s="20" t="str">
        <f>'COURSE WORK'!A424</f>
        <v>0</v>
      </c>
      <c r="B423" s="21" t="str">
        <f>'COURSE WORK'!B424</f>
        <v>0</v>
      </c>
      <c r="C423" s="14" t="str">
        <f>'COURSE WORK'!O424</f>
        <v>0</v>
      </c>
      <c r="D423" s="31"/>
      <c r="J423" s="16" t="str">
        <f>10.6%*C423</f>
        <v>0</v>
      </c>
      <c r="K423" s="16" t="str">
        <f>5%*D423</f>
        <v>0</v>
      </c>
      <c r="L423" s="17" t="str">
        <f>20%*E423</f>
        <v>0</v>
      </c>
      <c r="M423" s="16" t="str">
        <f>35%*F423</f>
        <v>0</v>
      </c>
      <c r="N423" s="16" t="str">
        <f>5%*G423</f>
        <v>0</v>
      </c>
      <c r="O423" s="16" t="str">
        <f>SUM(J423:N423)</f>
        <v>0</v>
      </c>
      <c r="P423" s="18" t="str">
        <f>((H423+I423)%)*O423</f>
        <v>0</v>
      </c>
      <c r="Q423" s="16" t="str">
        <f>SUM(O423:P423)</f>
        <v>0</v>
      </c>
      <c r="R423" s="16" t="str">
        <f>ROUNDUP(Q423,0)</f>
        <v>0</v>
      </c>
      <c r="S423" s="17" t="str">
        <f>LOOKUP(R423,{0,1,49,51,54,57,60,64,68,72,76,80,85,90,"i","w"},{"N","F","D-","D","D+","C-","C","C+","B-","B","B+","A-","A","A+","IC","W"})</f>
        <v>0</v>
      </c>
    </row>
    <row r="424" spans="1:19" customHeight="1" ht="13.5">
      <c r="A424" s="20" t="str">
        <f>'COURSE WORK'!A425</f>
        <v>0</v>
      </c>
      <c r="B424" s="21" t="str">
        <f>'COURSE WORK'!B425</f>
        <v>0</v>
      </c>
      <c r="C424" s="14" t="str">
        <f>'COURSE WORK'!O425</f>
        <v>0</v>
      </c>
      <c r="D424" s="31"/>
      <c r="J424" s="16" t="str">
        <f>10.6%*C424</f>
        <v>0</v>
      </c>
      <c r="K424" s="16" t="str">
        <f>5%*D424</f>
        <v>0</v>
      </c>
      <c r="L424" s="17" t="str">
        <f>20%*E424</f>
        <v>0</v>
      </c>
      <c r="M424" s="16" t="str">
        <f>35%*F424</f>
        <v>0</v>
      </c>
      <c r="N424" s="16" t="str">
        <f>5%*G424</f>
        <v>0</v>
      </c>
      <c r="O424" s="16" t="str">
        <f>SUM(J424:N424)</f>
        <v>0</v>
      </c>
      <c r="P424" s="18" t="str">
        <f>((H424+I424)%)*O424</f>
        <v>0</v>
      </c>
      <c r="Q424" s="16" t="str">
        <f>SUM(O424:P424)</f>
        <v>0</v>
      </c>
      <c r="R424" s="16" t="str">
        <f>ROUNDUP(Q424,0)</f>
        <v>0</v>
      </c>
      <c r="S424" s="17" t="str">
        <f>LOOKUP(R424,{0,1,49,51,54,57,60,64,68,72,76,80,85,90,"i","w"},{"N","F","D-","D","D+","C-","C","C+","B-","B","B+","A-","A","A+","IC","W"})</f>
        <v>0</v>
      </c>
    </row>
    <row r="425" spans="1:19" customHeight="1" ht="13.5">
      <c r="A425" s="20" t="str">
        <f>'COURSE WORK'!A426</f>
        <v>0</v>
      </c>
      <c r="B425" s="21" t="str">
        <f>'COURSE WORK'!B426</f>
        <v>0</v>
      </c>
      <c r="C425" s="14" t="str">
        <f>'COURSE WORK'!O426</f>
        <v>0</v>
      </c>
      <c r="D425" s="31"/>
      <c r="J425" s="16" t="str">
        <f>10.6%*C425</f>
        <v>0</v>
      </c>
      <c r="K425" s="16" t="str">
        <f>5%*D425</f>
        <v>0</v>
      </c>
      <c r="L425" s="17" t="str">
        <f>20%*E425</f>
        <v>0</v>
      </c>
      <c r="M425" s="16" t="str">
        <f>35%*F425</f>
        <v>0</v>
      </c>
      <c r="N425" s="16" t="str">
        <f>5%*G425</f>
        <v>0</v>
      </c>
      <c r="O425" s="16" t="str">
        <f>SUM(J425:N425)</f>
        <v>0</v>
      </c>
      <c r="P425" s="18" t="str">
        <f>((H425+I425)%)*O425</f>
        <v>0</v>
      </c>
      <c r="Q425" s="16" t="str">
        <f>SUM(O425:P425)</f>
        <v>0</v>
      </c>
      <c r="R425" s="16" t="str">
        <f>ROUNDUP(Q425,0)</f>
        <v>0</v>
      </c>
      <c r="S425" s="17" t="str">
        <f>LOOKUP(R425,{0,1,49,51,54,57,60,64,68,72,76,80,85,90,"i","w"},{"N","F","D-","D","D+","C-","C","C+","B-","B","B+","A-","A","A+","IC","W"})</f>
        <v>0</v>
      </c>
    </row>
    <row r="426" spans="1:19" customHeight="1" ht="13.5">
      <c r="A426" s="20" t="str">
        <f>'COURSE WORK'!A427</f>
        <v>0</v>
      </c>
      <c r="B426" s="21" t="str">
        <f>'COURSE WORK'!B427</f>
        <v>0</v>
      </c>
      <c r="C426" s="14" t="str">
        <f>'COURSE WORK'!O427</f>
        <v>0</v>
      </c>
      <c r="D426" s="31"/>
      <c r="J426" s="16" t="str">
        <f>10.6%*C426</f>
        <v>0</v>
      </c>
      <c r="K426" s="16" t="str">
        <f>5%*D426</f>
        <v>0</v>
      </c>
      <c r="L426" s="17" t="str">
        <f>20%*E426</f>
        <v>0</v>
      </c>
      <c r="M426" s="16" t="str">
        <f>35%*F426</f>
        <v>0</v>
      </c>
      <c r="N426" s="16" t="str">
        <f>5%*G426</f>
        <v>0</v>
      </c>
      <c r="O426" s="16" t="str">
        <f>SUM(J426:N426)</f>
        <v>0</v>
      </c>
      <c r="P426" s="18" t="str">
        <f>((H426+I426)%)*O426</f>
        <v>0</v>
      </c>
      <c r="Q426" s="16" t="str">
        <f>SUM(O426:P426)</f>
        <v>0</v>
      </c>
      <c r="R426" s="16" t="str">
        <f>ROUNDUP(Q426,0)</f>
        <v>0</v>
      </c>
      <c r="S426" s="17" t="str">
        <f>LOOKUP(R426,{0,1,49,51,54,57,60,64,68,72,76,80,85,90,"i","w"},{"N","F","D-","D","D+","C-","C","C+","B-","B","B+","A-","A","A+","IC","W"})</f>
        <v>0</v>
      </c>
    </row>
    <row r="427" spans="1:19" customHeight="1" ht="13.5">
      <c r="A427" s="20" t="str">
        <f>'COURSE WORK'!A428</f>
        <v>0</v>
      </c>
      <c r="B427" s="21" t="str">
        <f>'COURSE WORK'!B428</f>
        <v>0</v>
      </c>
      <c r="C427" s="14" t="str">
        <f>'COURSE WORK'!O428</f>
        <v>0</v>
      </c>
      <c r="D427" s="31"/>
      <c r="J427" s="16" t="str">
        <f>10.6%*C427</f>
        <v>0</v>
      </c>
      <c r="K427" s="16" t="str">
        <f>5%*D427</f>
        <v>0</v>
      </c>
      <c r="L427" s="17" t="str">
        <f>20%*E427</f>
        <v>0</v>
      </c>
      <c r="M427" s="16" t="str">
        <f>35%*F427</f>
        <v>0</v>
      </c>
      <c r="N427" s="16" t="str">
        <f>5%*G427</f>
        <v>0</v>
      </c>
      <c r="O427" s="16" t="str">
        <f>SUM(J427:N427)</f>
        <v>0</v>
      </c>
      <c r="P427" s="18" t="str">
        <f>((H427+I427)%)*O427</f>
        <v>0</v>
      </c>
      <c r="Q427" s="16" t="str">
        <f>SUM(O427:P427)</f>
        <v>0</v>
      </c>
      <c r="R427" s="16" t="str">
        <f>ROUNDUP(Q427,0)</f>
        <v>0</v>
      </c>
      <c r="S427" s="17" t="str">
        <f>LOOKUP(R427,{0,1,49,51,54,57,60,64,68,72,76,80,85,90,"i","w"},{"N","F","D-","D","D+","C-","C","C+","B-","B","B+","A-","A","A+","IC","W"})</f>
        <v>0</v>
      </c>
    </row>
    <row r="428" spans="1:19" customHeight="1" ht="13.5">
      <c r="A428" s="20" t="str">
        <f>'COURSE WORK'!A429</f>
        <v>0</v>
      </c>
      <c r="B428" s="21" t="str">
        <f>'COURSE WORK'!B429</f>
        <v>0</v>
      </c>
      <c r="C428" s="14" t="str">
        <f>'COURSE WORK'!O429</f>
        <v>0</v>
      </c>
      <c r="D428" s="31"/>
      <c r="J428" s="16" t="str">
        <f>10.6%*C428</f>
        <v>0</v>
      </c>
      <c r="K428" s="16" t="str">
        <f>5%*D428</f>
        <v>0</v>
      </c>
      <c r="L428" s="17" t="str">
        <f>20%*E428</f>
        <v>0</v>
      </c>
      <c r="M428" s="16" t="str">
        <f>35%*F428</f>
        <v>0</v>
      </c>
      <c r="N428" s="16" t="str">
        <f>5%*G428</f>
        <v>0</v>
      </c>
      <c r="O428" s="16" t="str">
        <f>SUM(J428:N428)</f>
        <v>0</v>
      </c>
      <c r="P428" s="18" t="str">
        <f>((H428+I428)%)*O428</f>
        <v>0</v>
      </c>
      <c r="Q428" s="16" t="str">
        <f>SUM(O428:P428)</f>
        <v>0</v>
      </c>
      <c r="R428" s="16" t="str">
        <f>ROUNDUP(Q428,0)</f>
        <v>0</v>
      </c>
      <c r="S428" s="17" t="str">
        <f>LOOKUP(R428,{0,1,49,51,54,57,60,64,68,72,76,80,85,90,"i","w"},{"N","F","D-","D","D+","C-","C","C+","B-","B","B+","A-","A","A+","IC","W"})</f>
        <v>0</v>
      </c>
    </row>
    <row r="429" spans="1:19" customHeight="1" ht="13.5">
      <c r="A429" s="20" t="str">
        <f>'COURSE WORK'!A430</f>
        <v>0</v>
      </c>
      <c r="B429" s="21" t="str">
        <f>'COURSE WORK'!B430</f>
        <v>0</v>
      </c>
      <c r="C429" s="14" t="str">
        <f>'COURSE WORK'!O430</f>
        <v>0</v>
      </c>
      <c r="D429" s="31"/>
      <c r="J429" s="16" t="str">
        <f>10.6%*C429</f>
        <v>0</v>
      </c>
      <c r="K429" s="16" t="str">
        <f>5%*D429</f>
        <v>0</v>
      </c>
      <c r="L429" s="17" t="str">
        <f>20%*E429</f>
        <v>0</v>
      </c>
      <c r="M429" s="16" t="str">
        <f>35%*F429</f>
        <v>0</v>
      </c>
      <c r="N429" s="16" t="str">
        <f>5%*G429</f>
        <v>0</v>
      </c>
      <c r="O429" s="16" t="str">
        <f>SUM(J429:N429)</f>
        <v>0</v>
      </c>
      <c r="P429" s="18" t="str">
        <f>((H429+I429)%)*O429</f>
        <v>0</v>
      </c>
      <c r="Q429" s="16" t="str">
        <f>SUM(O429:P429)</f>
        <v>0</v>
      </c>
      <c r="R429" s="16" t="str">
        <f>ROUNDUP(Q429,0)</f>
        <v>0</v>
      </c>
      <c r="S429" s="17" t="str">
        <f>LOOKUP(R429,{0,1,49,51,54,57,60,64,68,72,76,80,85,90,"i","w"},{"N","F","D-","D","D+","C-","C","C+","B-","B","B+","A-","A","A+","IC","W"})</f>
        <v>0</v>
      </c>
    </row>
    <row r="430" spans="1:19" customHeight="1" ht="13.5">
      <c r="A430" s="20" t="str">
        <f>'COURSE WORK'!A431</f>
        <v>0</v>
      </c>
      <c r="B430" s="21" t="str">
        <f>'COURSE WORK'!B431</f>
        <v>0</v>
      </c>
      <c r="C430" s="14" t="str">
        <f>'COURSE WORK'!O431</f>
        <v>0</v>
      </c>
      <c r="D430" s="31"/>
      <c r="J430" s="16" t="str">
        <f>10.6%*C430</f>
        <v>0</v>
      </c>
      <c r="K430" s="16" t="str">
        <f>5%*D430</f>
        <v>0</v>
      </c>
      <c r="L430" s="17" t="str">
        <f>20%*E430</f>
        <v>0</v>
      </c>
      <c r="M430" s="16" t="str">
        <f>35%*F430</f>
        <v>0</v>
      </c>
      <c r="N430" s="16" t="str">
        <f>5%*G430</f>
        <v>0</v>
      </c>
      <c r="O430" s="16" t="str">
        <f>SUM(J430:N430)</f>
        <v>0</v>
      </c>
      <c r="P430" s="18" t="str">
        <f>((H430+I430)%)*O430</f>
        <v>0</v>
      </c>
      <c r="Q430" s="16" t="str">
        <f>SUM(O430:P430)</f>
        <v>0</v>
      </c>
      <c r="R430" s="16" t="str">
        <f>ROUNDUP(Q430,0)</f>
        <v>0</v>
      </c>
      <c r="S430" s="17" t="str">
        <f>LOOKUP(R430,{0,1,49,51,54,57,60,64,68,72,76,80,85,90,"i","w"},{"N","F","D-","D","D+","C-","C","C+","B-","B","B+","A-","A","A+","IC","W"})</f>
        <v>0</v>
      </c>
    </row>
    <row r="431" spans="1:19" customHeight="1" ht="13.5">
      <c r="A431" s="20" t="str">
        <f>'COURSE WORK'!A432</f>
        <v>0</v>
      </c>
      <c r="B431" s="21" t="str">
        <f>'COURSE WORK'!B432</f>
        <v>0</v>
      </c>
      <c r="C431" s="14" t="str">
        <f>'COURSE WORK'!O432</f>
        <v>0</v>
      </c>
      <c r="D431" s="31"/>
      <c r="J431" s="16" t="str">
        <f>10.6%*C431</f>
        <v>0</v>
      </c>
      <c r="K431" s="16" t="str">
        <f>5%*D431</f>
        <v>0</v>
      </c>
      <c r="L431" s="17" t="str">
        <f>20%*E431</f>
        <v>0</v>
      </c>
      <c r="M431" s="16" t="str">
        <f>35%*F431</f>
        <v>0</v>
      </c>
      <c r="N431" s="16" t="str">
        <f>5%*G431</f>
        <v>0</v>
      </c>
      <c r="O431" s="16" t="str">
        <f>SUM(J431:N431)</f>
        <v>0</v>
      </c>
      <c r="P431" s="18" t="str">
        <f>((H431+I431)%)*O431</f>
        <v>0</v>
      </c>
      <c r="Q431" s="16" t="str">
        <f>SUM(O431:P431)</f>
        <v>0</v>
      </c>
      <c r="R431" s="16" t="str">
        <f>ROUNDUP(Q431,0)</f>
        <v>0</v>
      </c>
      <c r="S431" s="17" t="str">
        <f>LOOKUP(R431,{0,1,49,51,54,57,60,64,68,72,76,80,85,90,"i","w"},{"N","F","D-","D","D+","C-","C","C+","B-","B","B+","A-","A","A+","IC","W"})</f>
        <v>0</v>
      </c>
    </row>
    <row r="432" spans="1:19" customHeight="1" ht="13.5">
      <c r="A432" s="20" t="str">
        <f>'COURSE WORK'!A433</f>
        <v>0</v>
      </c>
      <c r="B432" s="21" t="str">
        <f>'COURSE WORK'!B433</f>
        <v>0</v>
      </c>
      <c r="C432" s="14" t="str">
        <f>'COURSE WORK'!O433</f>
        <v>0</v>
      </c>
      <c r="D432" s="31"/>
      <c r="J432" s="16" t="str">
        <f>10.6%*C432</f>
        <v>0</v>
      </c>
      <c r="K432" s="16" t="str">
        <f>5%*D432</f>
        <v>0</v>
      </c>
      <c r="L432" s="17" t="str">
        <f>20%*E432</f>
        <v>0</v>
      </c>
      <c r="M432" s="16" t="str">
        <f>35%*F432</f>
        <v>0</v>
      </c>
      <c r="N432" s="16" t="str">
        <f>5%*G432</f>
        <v>0</v>
      </c>
      <c r="O432" s="16" t="str">
        <f>SUM(J432:N432)</f>
        <v>0</v>
      </c>
      <c r="P432" s="18" t="str">
        <f>((H432+I432)%)*O432</f>
        <v>0</v>
      </c>
      <c r="Q432" s="16" t="str">
        <f>SUM(O432:P432)</f>
        <v>0</v>
      </c>
      <c r="R432" s="16" t="str">
        <f>ROUNDUP(Q432,0)</f>
        <v>0</v>
      </c>
      <c r="S432" s="17" t="str">
        <f>LOOKUP(R432,{0,1,49,51,54,57,60,64,68,72,76,80,85,90,"i","w"},{"N","F","D-","D","D+","C-","C","C+","B-","B","B+","A-","A","A+","IC","W"})</f>
        <v>0</v>
      </c>
    </row>
    <row r="433" spans="1:19" customHeight="1" ht="13.5">
      <c r="A433" s="20" t="str">
        <f>'COURSE WORK'!A434</f>
        <v>0</v>
      </c>
      <c r="B433" s="21" t="str">
        <f>'COURSE WORK'!B434</f>
        <v>0</v>
      </c>
      <c r="C433" s="14" t="str">
        <f>'COURSE WORK'!O434</f>
        <v>0</v>
      </c>
      <c r="D433" s="31"/>
      <c r="J433" s="16" t="str">
        <f>10.6%*C433</f>
        <v>0</v>
      </c>
      <c r="K433" s="16" t="str">
        <f>5%*D433</f>
        <v>0</v>
      </c>
      <c r="L433" s="17" t="str">
        <f>20%*E433</f>
        <v>0</v>
      </c>
      <c r="M433" s="16" t="str">
        <f>35%*F433</f>
        <v>0</v>
      </c>
      <c r="N433" s="16" t="str">
        <f>5%*G433</f>
        <v>0</v>
      </c>
      <c r="O433" s="16" t="str">
        <f>SUM(J433:N433)</f>
        <v>0</v>
      </c>
      <c r="P433" s="18" t="str">
        <f>((H433+I433)%)*O433</f>
        <v>0</v>
      </c>
      <c r="Q433" s="16" t="str">
        <f>SUM(O433:P433)</f>
        <v>0</v>
      </c>
      <c r="R433" s="16" t="str">
        <f>ROUNDUP(Q433,0)</f>
        <v>0</v>
      </c>
      <c r="S433" s="17" t="str">
        <f>LOOKUP(R433,{0,1,49,51,54,57,60,64,68,72,76,80,85,90,"i","w"},{"N","F","D-","D","D+","C-","C","C+","B-","B","B+","A-","A","A+","IC","W"})</f>
        <v>0</v>
      </c>
    </row>
    <row r="434" spans="1:19" customHeight="1" ht="13.5">
      <c r="A434" s="20" t="str">
        <f>'COURSE WORK'!A435</f>
        <v>0</v>
      </c>
      <c r="B434" s="21" t="str">
        <f>'COURSE WORK'!B435</f>
        <v>0</v>
      </c>
      <c r="C434" s="14" t="str">
        <f>'COURSE WORK'!O435</f>
        <v>0</v>
      </c>
      <c r="D434" s="31"/>
      <c r="J434" s="16" t="str">
        <f>10.6%*C434</f>
        <v>0</v>
      </c>
      <c r="K434" s="16" t="str">
        <f>5%*D434</f>
        <v>0</v>
      </c>
      <c r="L434" s="17" t="str">
        <f>20%*E434</f>
        <v>0</v>
      </c>
      <c r="M434" s="16" t="str">
        <f>35%*F434</f>
        <v>0</v>
      </c>
      <c r="N434" s="16" t="str">
        <f>5%*G434</f>
        <v>0</v>
      </c>
      <c r="O434" s="16" t="str">
        <f>SUM(J434:N434)</f>
        <v>0</v>
      </c>
      <c r="P434" s="18" t="str">
        <f>((H434+I434)%)*O434</f>
        <v>0</v>
      </c>
      <c r="Q434" s="16" t="str">
        <f>SUM(O434:P434)</f>
        <v>0</v>
      </c>
      <c r="R434" s="16" t="str">
        <f>ROUNDUP(Q434,0)</f>
        <v>0</v>
      </c>
      <c r="S434" s="17" t="str">
        <f>LOOKUP(R434,{0,1,49,51,54,57,60,64,68,72,76,80,85,90,"i","w"},{"N","F","D-","D","D+","C-","C","C+","B-","B","B+","A-","A","A+","IC","W"})</f>
        <v>0</v>
      </c>
    </row>
    <row r="435" spans="1:19" customHeight="1" ht="13.5">
      <c r="A435" s="20" t="str">
        <f>'COURSE WORK'!A436</f>
        <v>0</v>
      </c>
      <c r="B435" s="21" t="str">
        <f>'COURSE WORK'!B436</f>
        <v>0</v>
      </c>
      <c r="C435" s="14" t="str">
        <f>'COURSE WORK'!O436</f>
        <v>0</v>
      </c>
      <c r="D435" s="31"/>
      <c r="J435" s="16" t="str">
        <f>10.6%*C435</f>
        <v>0</v>
      </c>
      <c r="K435" s="16" t="str">
        <f>5%*D435</f>
        <v>0</v>
      </c>
      <c r="L435" s="17" t="str">
        <f>20%*E435</f>
        <v>0</v>
      </c>
      <c r="M435" s="16" t="str">
        <f>35%*F435</f>
        <v>0</v>
      </c>
      <c r="N435" s="16" t="str">
        <f>5%*G435</f>
        <v>0</v>
      </c>
      <c r="O435" s="16" t="str">
        <f>SUM(J435:N435)</f>
        <v>0</v>
      </c>
      <c r="P435" s="18" t="str">
        <f>((H435+I435)%)*O435</f>
        <v>0</v>
      </c>
      <c r="Q435" s="16" t="str">
        <f>SUM(O435:P435)</f>
        <v>0</v>
      </c>
      <c r="R435" s="16" t="str">
        <f>ROUNDUP(Q435,0)</f>
        <v>0</v>
      </c>
      <c r="S435" s="17" t="str">
        <f>LOOKUP(R435,{0,1,49,51,54,57,60,64,68,72,76,80,85,90,"i","w"},{"N","F","D-","D","D+","C-","C","C+","B-","B","B+","A-","A","A+","IC","W"})</f>
        <v>0</v>
      </c>
    </row>
    <row r="436" spans="1:19" customHeight="1" ht="13.5">
      <c r="A436" s="20" t="str">
        <f>'COURSE WORK'!A437</f>
        <v>0</v>
      </c>
      <c r="B436" s="21" t="str">
        <f>'COURSE WORK'!B437</f>
        <v>0</v>
      </c>
      <c r="C436" s="14" t="str">
        <f>'COURSE WORK'!O437</f>
        <v>0</v>
      </c>
      <c r="D436" s="31"/>
      <c r="J436" s="16" t="str">
        <f>10.6%*C436</f>
        <v>0</v>
      </c>
      <c r="K436" s="16" t="str">
        <f>5%*D436</f>
        <v>0</v>
      </c>
      <c r="L436" s="17" t="str">
        <f>20%*E436</f>
        <v>0</v>
      </c>
      <c r="M436" s="16" t="str">
        <f>35%*F436</f>
        <v>0</v>
      </c>
      <c r="N436" s="16" t="str">
        <f>5%*G436</f>
        <v>0</v>
      </c>
      <c r="O436" s="16" t="str">
        <f>SUM(J436:N436)</f>
        <v>0</v>
      </c>
      <c r="P436" s="18" t="str">
        <f>((H436+I436)%)*O436</f>
        <v>0</v>
      </c>
      <c r="Q436" s="16" t="str">
        <f>SUM(O436:P436)</f>
        <v>0</v>
      </c>
      <c r="R436" s="16" t="str">
        <f>ROUNDUP(Q436,0)</f>
        <v>0</v>
      </c>
      <c r="S436" s="17" t="str">
        <f>LOOKUP(R436,{0,1,49,51,54,57,60,64,68,72,76,80,85,90,"i","w"},{"N","F","D-","D","D+","C-","C","C+","B-","B","B+","A-","A","A+","IC","W"})</f>
        <v>0</v>
      </c>
    </row>
    <row r="437" spans="1:19" customHeight="1" ht="13.5">
      <c r="A437" s="20" t="str">
        <f>'COURSE WORK'!A438</f>
        <v>0</v>
      </c>
      <c r="B437" s="21" t="str">
        <f>'COURSE WORK'!B438</f>
        <v>0</v>
      </c>
      <c r="C437" s="14" t="str">
        <f>'COURSE WORK'!O438</f>
        <v>0</v>
      </c>
      <c r="D437" s="31"/>
      <c r="J437" s="16" t="str">
        <f>10.6%*C437</f>
        <v>0</v>
      </c>
      <c r="K437" s="16" t="str">
        <f>5%*D437</f>
        <v>0</v>
      </c>
      <c r="L437" s="17" t="str">
        <f>20%*E437</f>
        <v>0</v>
      </c>
      <c r="M437" s="16" t="str">
        <f>35%*F437</f>
        <v>0</v>
      </c>
      <c r="N437" s="16" t="str">
        <f>5%*G437</f>
        <v>0</v>
      </c>
      <c r="O437" s="16" t="str">
        <f>SUM(J437:N437)</f>
        <v>0</v>
      </c>
      <c r="P437" s="18" t="str">
        <f>((H437+I437)%)*O437</f>
        <v>0</v>
      </c>
      <c r="Q437" s="16" t="str">
        <f>SUM(O437:P437)</f>
        <v>0</v>
      </c>
      <c r="R437" s="16" t="str">
        <f>ROUNDUP(Q437,0)</f>
        <v>0</v>
      </c>
      <c r="S437" s="17" t="str">
        <f>LOOKUP(R437,{0,1,49,51,54,57,60,64,68,72,76,80,85,90,"i","w"},{"N","F","D-","D","D+","C-","C","C+","B-","B","B+","A-","A","A+","IC","W"})</f>
        <v>0</v>
      </c>
    </row>
    <row r="438" spans="1:19" customHeight="1" ht="13.5">
      <c r="A438" s="20" t="str">
        <f>'COURSE WORK'!A439</f>
        <v>0</v>
      </c>
      <c r="B438" s="21" t="str">
        <f>'COURSE WORK'!B439</f>
        <v>0</v>
      </c>
      <c r="C438" s="14" t="str">
        <f>'COURSE WORK'!O439</f>
        <v>0</v>
      </c>
      <c r="D438" s="31"/>
      <c r="J438" s="16" t="str">
        <f>10.6%*C438</f>
        <v>0</v>
      </c>
      <c r="K438" s="16" t="str">
        <f>5%*D438</f>
        <v>0</v>
      </c>
      <c r="L438" s="17" t="str">
        <f>20%*E438</f>
        <v>0</v>
      </c>
      <c r="M438" s="16" t="str">
        <f>35%*F438</f>
        <v>0</v>
      </c>
      <c r="N438" s="16" t="str">
        <f>5%*G438</f>
        <v>0</v>
      </c>
      <c r="O438" s="16" t="str">
        <f>SUM(J438:N438)</f>
        <v>0</v>
      </c>
      <c r="P438" s="18" t="str">
        <f>((H438+I438)%)*O438</f>
        <v>0</v>
      </c>
      <c r="Q438" s="16" t="str">
        <f>SUM(O438:P438)</f>
        <v>0</v>
      </c>
      <c r="R438" s="16" t="str">
        <f>ROUNDUP(Q438,0)</f>
        <v>0</v>
      </c>
      <c r="S438" s="17" t="str">
        <f>LOOKUP(R438,{0,1,49,51,54,57,60,64,68,72,76,80,85,90,"i","w"},{"N","F","D-","D","D+","C-","C","C+","B-","B","B+","A-","A","A+","IC","W"})</f>
        <v>0</v>
      </c>
    </row>
    <row r="439" spans="1:19" customHeight="1" ht="13.5">
      <c r="A439" s="20" t="str">
        <f>'COURSE WORK'!A440</f>
        <v>0</v>
      </c>
      <c r="B439" s="21" t="str">
        <f>'COURSE WORK'!B440</f>
        <v>0</v>
      </c>
      <c r="C439" s="14" t="str">
        <f>'COURSE WORK'!O440</f>
        <v>0</v>
      </c>
      <c r="D439" s="31"/>
      <c r="J439" s="16" t="str">
        <f>10.6%*C439</f>
        <v>0</v>
      </c>
      <c r="K439" s="16" t="str">
        <f>5%*D439</f>
        <v>0</v>
      </c>
      <c r="L439" s="17" t="str">
        <f>20%*E439</f>
        <v>0</v>
      </c>
      <c r="M439" s="16" t="str">
        <f>35%*F439</f>
        <v>0</v>
      </c>
      <c r="N439" s="16" t="str">
        <f>5%*G439</f>
        <v>0</v>
      </c>
      <c r="O439" s="16" t="str">
        <f>SUM(J439:N439)</f>
        <v>0</v>
      </c>
      <c r="P439" s="18" t="str">
        <f>((H439+I439)%)*O439</f>
        <v>0</v>
      </c>
      <c r="Q439" s="16" t="str">
        <f>SUM(O439:P439)</f>
        <v>0</v>
      </c>
      <c r="R439" s="16" t="str">
        <f>ROUNDUP(Q439,0)</f>
        <v>0</v>
      </c>
      <c r="S439" s="17" t="str">
        <f>LOOKUP(R439,{0,1,49,51,54,57,60,64,68,72,76,80,85,90,"i","w"},{"N","F","D-","D","D+","C-","C","C+","B-","B","B+","A-","A","A+","IC","W"})</f>
        <v>0</v>
      </c>
    </row>
    <row r="440" spans="1:19" customHeight="1" ht="13.5">
      <c r="A440" s="20" t="str">
        <f>'COURSE WORK'!A441</f>
        <v>0</v>
      </c>
      <c r="B440" s="21" t="str">
        <f>'COURSE WORK'!B441</f>
        <v>0</v>
      </c>
      <c r="C440" s="14" t="str">
        <f>'COURSE WORK'!O441</f>
        <v>0</v>
      </c>
      <c r="D440" s="31"/>
      <c r="J440" s="16" t="str">
        <f>10.6%*C440</f>
        <v>0</v>
      </c>
      <c r="K440" s="16" t="str">
        <f>5%*D440</f>
        <v>0</v>
      </c>
      <c r="L440" s="17" t="str">
        <f>20%*E440</f>
        <v>0</v>
      </c>
      <c r="M440" s="16" t="str">
        <f>35%*F440</f>
        <v>0</v>
      </c>
      <c r="N440" s="16" t="str">
        <f>5%*G440</f>
        <v>0</v>
      </c>
      <c r="O440" s="16" t="str">
        <f>SUM(J440:N440)</f>
        <v>0</v>
      </c>
      <c r="P440" s="18" t="str">
        <f>((H440+I440)%)*O440</f>
        <v>0</v>
      </c>
      <c r="Q440" s="16" t="str">
        <f>SUM(O440:P440)</f>
        <v>0</v>
      </c>
      <c r="R440" s="16" t="str">
        <f>ROUNDUP(Q440,0)</f>
        <v>0</v>
      </c>
      <c r="S440" s="17" t="str">
        <f>LOOKUP(R440,{0,1,49,51,54,57,60,64,68,72,76,80,85,90,"i","w"},{"N","F","D-","D","D+","C-","C","C+","B-","B","B+","A-","A","A+","IC","W"})</f>
        <v>0</v>
      </c>
    </row>
    <row r="441" spans="1:19" customHeight="1" ht="13.5">
      <c r="A441" s="20" t="str">
        <f>'COURSE WORK'!A442</f>
        <v>0</v>
      </c>
      <c r="B441" s="21" t="str">
        <f>'COURSE WORK'!B442</f>
        <v>0</v>
      </c>
      <c r="C441" s="14" t="str">
        <f>'COURSE WORK'!O442</f>
        <v>0</v>
      </c>
      <c r="D441" s="31"/>
      <c r="J441" s="16" t="str">
        <f>10.6%*C441</f>
        <v>0</v>
      </c>
      <c r="K441" s="16" t="str">
        <f>5%*D441</f>
        <v>0</v>
      </c>
      <c r="L441" s="17" t="str">
        <f>20%*E441</f>
        <v>0</v>
      </c>
      <c r="M441" s="16" t="str">
        <f>35%*F441</f>
        <v>0</v>
      </c>
      <c r="N441" s="16" t="str">
        <f>5%*G441</f>
        <v>0</v>
      </c>
      <c r="O441" s="16" t="str">
        <f>SUM(J441:N441)</f>
        <v>0</v>
      </c>
      <c r="P441" s="18" t="str">
        <f>((H441+I441)%)*O441</f>
        <v>0</v>
      </c>
      <c r="Q441" s="16" t="str">
        <f>SUM(O441:P441)</f>
        <v>0</v>
      </c>
      <c r="R441" s="16" t="str">
        <f>ROUNDUP(Q441,0)</f>
        <v>0</v>
      </c>
      <c r="S441" s="17" t="str">
        <f>LOOKUP(R441,{0,1,49,51,54,57,60,64,68,72,76,80,85,90,"i","w"},{"N","F","D-","D","D+","C-","C","C+","B-","B","B+","A-","A","A+","IC","W"})</f>
        <v>0</v>
      </c>
    </row>
    <row r="442" spans="1:19" customHeight="1" ht="13.5">
      <c r="A442" s="20" t="str">
        <f>'COURSE WORK'!A443</f>
        <v>0</v>
      </c>
      <c r="B442" s="21" t="str">
        <f>'COURSE WORK'!B443</f>
        <v>0</v>
      </c>
      <c r="C442" s="14" t="str">
        <f>'COURSE WORK'!O443</f>
        <v>0</v>
      </c>
      <c r="D442" s="31"/>
      <c r="J442" s="16" t="str">
        <f>10.6%*C442</f>
        <v>0</v>
      </c>
      <c r="K442" s="16" t="str">
        <f>5%*D442</f>
        <v>0</v>
      </c>
      <c r="L442" s="17" t="str">
        <f>20%*E442</f>
        <v>0</v>
      </c>
      <c r="M442" s="16" t="str">
        <f>35%*F442</f>
        <v>0</v>
      </c>
      <c r="N442" s="16" t="str">
        <f>5%*G442</f>
        <v>0</v>
      </c>
      <c r="O442" s="16" t="str">
        <f>SUM(J442:N442)</f>
        <v>0</v>
      </c>
      <c r="P442" s="18" t="str">
        <f>((H442+I442)%)*O442</f>
        <v>0</v>
      </c>
      <c r="Q442" s="16" t="str">
        <f>SUM(O442:P442)</f>
        <v>0</v>
      </c>
      <c r="R442" s="16" t="str">
        <f>ROUNDUP(Q442,0)</f>
        <v>0</v>
      </c>
      <c r="S442" s="17" t="str">
        <f>LOOKUP(R442,{0,1,49,51,54,57,60,64,68,72,76,80,85,90,"i","w"},{"N","F","D-","D","D+","C-","C","C+","B-","B","B+","A-","A","A+","IC","W"})</f>
        <v>0</v>
      </c>
    </row>
    <row r="443" spans="1:19" customHeight="1" ht="13.5">
      <c r="A443" s="20" t="str">
        <f>'COURSE WORK'!A444</f>
        <v>0</v>
      </c>
      <c r="B443" s="21" t="str">
        <f>'COURSE WORK'!B444</f>
        <v>0</v>
      </c>
      <c r="C443" s="14" t="str">
        <f>'COURSE WORK'!O444</f>
        <v>0</v>
      </c>
      <c r="D443" s="31"/>
      <c r="J443" s="16" t="str">
        <f>10.6%*C443</f>
        <v>0</v>
      </c>
      <c r="K443" s="16" t="str">
        <f>5%*D443</f>
        <v>0</v>
      </c>
      <c r="L443" s="17" t="str">
        <f>20%*E443</f>
        <v>0</v>
      </c>
      <c r="M443" s="16" t="str">
        <f>35%*F443</f>
        <v>0</v>
      </c>
      <c r="N443" s="16" t="str">
        <f>5%*G443</f>
        <v>0</v>
      </c>
      <c r="O443" s="16" t="str">
        <f>SUM(J443:N443)</f>
        <v>0</v>
      </c>
      <c r="P443" s="18" t="str">
        <f>((H443+I443)%)*O443</f>
        <v>0</v>
      </c>
      <c r="Q443" s="16" t="str">
        <f>SUM(O443:P443)</f>
        <v>0</v>
      </c>
      <c r="R443" s="16" t="str">
        <f>ROUNDUP(Q443,0)</f>
        <v>0</v>
      </c>
      <c r="S443" s="17" t="str">
        <f>LOOKUP(R443,{0,1,49,51,54,57,60,64,68,72,76,80,85,90,"i","w"},{"N","F","D-","D","D+","C-","C","C+","B-","B","B+","A-","A","A+","IC","W"})</f>
        <v>0</v>
      </c>
    </row>
    <row r="444" spans="1:19" customHeight="1" ht="13.5">
      <c r="A444" s="20" t="str">
        <f>'COURSE WORK'!A445</f>
        <v>0</v>
      </c>
      <c r="B444" s="21" t="str">
        <f>'COURSE WORK'!B445</f>
        <v>0</v>
      </c>
      <c r="C444" s="14" t="str">
        <f>'COURSE WORK'!O445</f>
        <v>0</v>
      </c>
      <c r="D444" s="31"/>
      <c r="J444" s="16" t="str">
        <f>10.6%*C444</f>
        <v>0</v>
      </c>
      <c r="K444" s="16" t="str">
        <f>5%*D444</f>
        <v>0</v>
      </c>
      <c r="L444" s="17" t="str">
        <f>20%*E444</f>
        <v>0</v>
      </c>
      <c r="M444" s="16" t="str">
        <f>35%*F444</f>
        <v>0</v>
      </c>
      <c r="N444" s="16" t="str">
        <f>5%*G444</f>
        <v>0</v>
      </c>
      <c r="O444" s="16" t="str">
        <f>SUM(J444:N444)</f>
        <v>0</v>
      </c>
      <c r="P444" s="18" t="str">
        <f>((H444+I444)%)*O444</f>
        <v>0</v>
      </c>
      <c r="Q444" s="16" t="str">
        <f>SUM(O444:P444)</f>
        <v>0</v>
      </c>
      <c r="R444" s="16" t="str">
        <f>ROUNDUP(Q444,0)</f>
        <v>0</v>
      </c>
      <c r="S444" s="17" t="str">
        <f>LOOKUP(R444,{0,1,49,51,54,57,60,64,68,72,76,80,85,90,"i","w"},{"N","F","D-","D","D+","C-","C","C+","B-","B","B+","A-","A","A+","IC","W"})</f>
        <v>0</v>
      </c>
    </row>
    <row r="445" spans="1:19" customHeight="1" ht="13.5">
      <c r="A445" s="20" t="str">
        <f>'COURSE WORK'!A446</f>
        <v>0</v>
      </c>
      <c r="B445" s="21" t="str">
        <f>'COURSE WORK'!B446</f>
        <v>0</v>
      </c>
      <c r="C445" s="14" t="str">
        <f>'COURSE WORK'!O446</f>
        <v>0</v>
      </c>
      <c r="D445" s="31"/>
      <c r="J445" s="16" t="str">
        <f>10.6%*C445</f>
        <v>0</v>
      </c>
      <c r="K445" s="16" t="str">
        <f>5%*D445</f>
        <v>0</v>
      </c>
      <c r="L445" s="17" t="str">
        <f>20%*E445</f>
        <v>0</v>
      </c>
      <c r="M445" s="16" t="str">
        <f>35%*F445</f>
        <v>0</v>
      </c>
      <c r="N445" s="16" t="str">
        <f>5%*G445</f>
        <v>0</v>
      </c>
      <c r="O445" s="16" t="str">
        <f>SUM(J445:N445)</f>
        <v>0</v>
      </c>
      <c r="P445" s="18" t="str">
        <f>((H445+I445)%)*O445</f>
        <v>0</v>
      </c>
      <c r="Q445" s="16" t="str">
        <f>SUM(O445:P445)</f>
        <v>0</v>
      </c>
      <c r="R445" s="16" t="str">
        <f>ROUNDUP(Q445,0)</f>
        <v>0</v>
      </c>
      <c r="S445" s="17" t="str">
        <f>LOOKUP(R445,{0,1,49,51,54,57,60,64,68,72,76,80,85,90,"i","w"},{"N","F","D-","D","D+","C-","C","C+","B-","B","B+","A-","A","A+","IC","W"})</f>
        <v>0</v>
      </c>
    </row>
    <row r="446" spans="1:19" customHeight="1" ht="13.5">
      <c r="A446" s="20" t="str">
        <f>'COURSE WORK'!A447</f>
        <v>0</v>
      </c>
      <c r="B446" s="21" t="str">
        <f>'COURSE WORK'!B447</f>
        <v>0</v>
      </c>
      <c r="C446" s="14" t="str">
        <f>'COURSE WORK'!O447</f>
        <v>0</v>
      </c>
      <c r="D446" s="31"/>
      <c r="J446" s="16" t="str">
        <f>10.6%*C446</f>
        <v>0</v>
      </c>
      <c r="K446" s="16" t="str">
        <f>5%*D446</f>
        <v>0</v>
      </c>
      <c r="L446" s="17" t="str">
        <f>20%*E446</f>
        <v>0</v>
      </c>
      <c r="M446" s="16" t="str">
        <f>35%*F446</f>
        <v>0</v>
      </c>
      <c r="N446" s="16" t="str">
        <f>5%*G446</f>
        <v>0</v>
      </c>
      <c r="O446" s="16" t="str">
        <f>SUM(J446:N446)</f>
        <v>0</v>
      </c>
      <c r="P446" s="18" t="str">
        <f>((H446+I446)%)*O446</f>
        <v>0</v>
      </c>
      <c r="Q446" s="16" t="str">
        <f>SUM(O446:P446)</f>
        <v>0</v>
      </c>
      <c r="R446" s="16" t="str">
        <f>ROUNDUP(Q446,0)</f>
        <v>0</v>
      </c>
      <c r="S446" s="17" t="str">
        <f>LOOKUP(R446,{0,1,49,51,54,57,60,64,68,72,76,80,85,90,"i","w"},{"N","F","D-","D","D+","C-","C","C+","B-","B","B+","A-","A","A+","IC","W"})</f>
        <v>0</v>
      </c>
    </row>
    <row r="447" spans="1:19" customHeight="1" ht="13.5">
      <c r="A447" s="20" t="str">
        <f>'COURSE WORK'!A448</f>
        <v>0</v>
      </c>
      <c r="B447" s="21" t="str">
        <f>'COURSE WORK'!B448</f>
        <v>0</v>
      </c>
      <c r="C447" s="14" t="str">
        <f>'COURSE WORK'!O448</f>
        <v>0</v>
      </c>
      <c r="D447" s="31"/>
      <c r="J447" s="16" t="str">
        <f>10.6%*C447</f>
        <v>0</v>
      </c>
      <c r="K447" s="16" t="str">
        <f>5%*D447</f>
        <v>0</v>
      </c>
      <c r="L447" s="17" t="str">
        <f>20%*E447</f>
        <v>0</v>
      </c>
      <c r="M447" s="16" t="str">
        <f>35%*F447</f>
        <v>0</v>
      </c>
      <c r="N447" s="16" t="str">
        <f>5%*G447</f>
        <v>0</v>
      </c>
      <c r="O447" s="16" t="str">
        <f>SUM(J447:N447)</f>
        <v>0</v>
      </c>
      <c r="P447" s="18" t="str">
        <f>((H447+I447)%)*O447</f>
        <v>0</v>
      </c>
      <c r="Q447" s="16" t="str">
        <f>SUM(O447:P447)</f>
        <v>0</v>
      </c>
      <c r="R447" s="16" t="str">
        <f>ROUNDUP(Q447,0)</f>
        <v>0</v>
      </c>
      <c r="S447" s="17" t="str">
        <f>LOOKUP(R447,{0,1,49,51,54,57,60,64,68,72,76,80,85,90,"i","w"},{"N","F","D-","D","D+","C-","C","C+","B-","B","B+","A-","A","A+","IC","W"})</f>
        <v>0</v>
      </c>
    </row>
    <row r="448" spans="1:19" customHeight="1" ht="13.5">
      <c r="A448" s="20" t="str">
        <f>'COURSE WORK'!A449</f>
        <v>0</v>
      </c>
      <c r="B448" s="21" t="str">
        <f>'COURSE WORK'!B449</f>
        <v>0</v>
      </c>
      <c r="C448" s="14" t="str">
        <f>'COURSE WORK'!O449</f>
        <v>0</v>
      </c>
      <c r="D448" s="31"/>
      <c r="J448" s="16" t="str">
        <f>10.6%*C448</f>
        <v>0</v>
      </c>
      <c r="K448" s="16" t="str">
        <f>5%*D448</f>
        <v>0</v>
      </c>
      <c r="L448" s="17" t="str">
        <f>20%*E448</f>
        <v>0</v>
      </c>
      <c r="M448" s="16" t="str">
        <f>35%*F448</f>
        <v>0</v>
      </c>
      <c r="N448" s="16" t="str">
        <f>5%*G448</f>
        <v>0</v>
      </c>
      <c r="O448" s="16" t="str">
        <f>SUM(J448:N448)</f>
        <v>0</v>
      </c>
      <c r="P448" s="18" t="str">
        <f>((H448+I448)%)*O448</f>
        <v>0</v>
      </c>
      <c r="Q448" s="16" t="str">
        <f>SUM(O448:P448)</f>
        <v>0</v>
      </c>
      <c r="R448" s="16" t="str">
        <f>ROUNDUP(Q448,0)</f>
        <v>0</v>
      </c>
      <c r="S448" s="17" t="str">
        <f>LOOKUP(R448,{0,1,49,51,54,57,60,64,68,72,76,80,85,90,"i","w"},{"N","F","D-","D","D+","C-","C","C+","B-","B","B+","A-","A","A+","IC","W"})</f>
        <v>0</v>
      </c>
    </row>
    <row r="449" spans="1:19" customHeight="1" ht="13.5">
      <c r="A449" s="20" t="str">
        <f>'COURSE WORK'!A450</f>
        <v>0</v>
      </c>
      <c r="B449" s="21" t="str">
        <f>'COURSE WORK'!B450</f>
        <v>0</v>
      </c>
      <c r="C449" s="14" t="str">
        <f>'COURSE WORK'!O450</f>
        <v>0</v>
      </c>
      <c r="D449" s="31"/>
      <c r="J449" s="16" t="str">
        <f>10.6%*C449</f>
        <v>0</v>
      </c>
      <c r="K449" s="16" t="str">
        <f>5%*D449</f>
        <v>0</v>
      </c>
      <c r="L449" s="17" t="str">
        <f>20%*E449</f>
        <v>0</v>
      </c>
      <c r="M449" s="16" t="str">
        <f>35%*F449</f>
        <v>0</v>
      </c>
      <c r="N449" s="16" t="str">
        <f>5%*G449</f>
        <v>0</v>
      </c>
      <c r="O449" s="16" t="str">
        <f>SUM(J449:N449)</f>
        <v>0</v>
      </c>
      <c r="P449" s="18" t="str">
        <f>((H449+I449)%)*O449</f>
        <v>0</v>
      </c>
      <c r="Q449" s="16" t="str">
        <f>SUM(O449:P449)</f>
        <v>0</v>
      </c>
      <c r="R449" s="16" t="str">
        <f>ROUNDUP(Q449,0)</f>
        <v>0</v>
      </c>
      <c r="S449" s="17" t="str">
        <f>LOOKUP(R449,{0,1,49,51,54,57,60,64,68,72,76,80,85,90,"i","w"},{"N","F","D-","D","D+","C-","C","C+","B-","B","B+","A-","A","A+","IC","W"})</f>
        <v>0</v>
      </c>
    </row>
    <row r="450" spans="1:19" customHeight="1" ht="13.5">
      <c r="A450" s="20" t="str">
        <f>'COURSE WORK'!A451</f>
        <v>0</v>
      </c>
      <c r="B450" s="21" t="str">
        <f>'COURSE WORK'!B451</f>
        <v>0</v>
      </c>
      <c r="C450" s="14" t="str">
        <f>'COURSE WORK'!O451</f>
        <v>0</v>
      </c>
      <c r="D450" s="31"/>
      <c r="J450" s="16" t="str">
        <f>10.6%*C450</f>
        <v>0</v>
      </c>
      <c r="K450" s="16" t="str">
        <f>5%*D450</f>
        <v>0</v>
      </c>
      <c r="L450" s="17" t="str">
        <f>20%*E450</f>
        <v>0</v>
      </c>
      <c r="M450" s="16" t="str">
        <f>35%*F450</f>
        <v>0</v>
      </c>
      <c r="N450" s="16" t="str">
        <f>5%*G450</f>
        <v>0</v>
      </c>
      <c r="O450" s="16" t="str">
        <f>SUM(J450:N450)</f>
        <v>0</v>
      </c>
      <c r="P450" s="18" t="str">
        <f>((H450+I450)%)*O450</f>
        <v>0</v>
      </c>
      <c r="Q450" s="16" t="str">
        <f>SUM(O450:P450)</f>
        <v>0</v>
      </c>
      <c r="R450" s="16" t="str">
        <f>ROUNDUP(Q450,0)</f>
        <v>0</v>
      </c>
      <c r="S450" s="17" t="str">
        <f>LOOKUP(R450,{0,1,49,51,54,57,60,64,68,72,76,80,85,90,"i","w"},{"N","F","D-","D","D+","C-","C","C+","B-","B","B+","A-","A","A+","IC","W"})</f>
        <v>0</v>
      </c>
    </row>
    <row r="451" spans="1:19" customHeight="1" ht="13.5">
      <c r="A451" s="20" t="str">
        <f>'COURSE WORK'!A452</f>
        <v>0</v>
      </c>
      <c r="B451" s="21" t="str">
        <f>'COURSE WORK'!B452</f>
        <v>0</v>
      </c>
      <c r="C451" s="14" t="str">
        <f>'COURSE WORK'!O452</f>
        <v>0</v>
      </c>
      <c r="D451" s="31"/>
      <c r="J451" s="16" t="str">
        <f>10.6%*C451</f>
        <v>0</v>
      </c>
      <c r="K451" s="16" t="str">
        <f>5%*D451</f>
        <v>0</v>
      </c>
      <c r="L451" s="17" t="str">
        <f>20%*E451</f>
        <v>0</v>
      </c>
      <c r="M451" s="16" t="str">
        <f>35%*F451</f>
        <v>0</v>
      </c>
      <c r="N451" s="16" t="str">
        <f>5%*G451</f>
        <v>0</v>
      </c>
      <c r="O451" s="16" t="str">
        <f>SUM(J451:N451)</f>
        <v>0</v>
      </c>
      <c r="P451" s="18" t="str">
        <f>((H451+I451)%)*O451</f>
        <v>0</v>
      </c>
      <c r="Q451" s="16" t="str">
        <f>SUM(O451:P451)</f>
        <v>0</v>
      </c>
      <c r="R451" s="16" t="str">
        <f>ROUNDUP(Q451,0)</f>
        <v>0</v>
      </c>
      <c r="S451" s="17" t="str">
        <f>LOOKUP(R451,{0,1,49,51,54,57,60,64,68,72,76,80,85,90,"i","w"},{"N","F","D-","D","D+","C-","C","C+","B-","B","B+","A-","A","A+","IC","W"})</f>
        <v>0</v>
      </c>
    </row>
    <row r="452" spans="1:19" customHeight="1" ht="13.5">
      <c r="A452" s="20" t="str">
        <f>'COURSE WORK'!A453</f>
        <v>0</v>
      </c>
      <c r="B452" s="21" t="str">
        <f>'COURSE WORK'!B453</f>
        <v>0</v>
      </c>
      <c r="C452" s="14" t="str">
        <f>'COURSE WORK'!O453</f>
        <v>0</v>
      </c>
      <c r="D452" s="31"/>
      <c r="J452" s="16" t="str">
        <f>10.6%*C452</f>
        <v>0</v>
      </c>
      <c r="K452" s="16" t="str">
        <f>5%*D452</f>
        <v>0</v>
      </c>
      <c r="L452" s="17" t="str">
        <f>20%*E452</f>
        <v>0</v>
      </c>
      <c r="M452" s="16" t="str">
        <f>35%*F452</f>
        <v>0</v>
      </c>
      <c r="N452" s="16" t="str">
        <f>5%*G452</f>
        <v>0</v>
      </c>
      <c r="O452" s="16" t="str">
        <f>SUM(J452:N452)</f>
        <v>0</v>
      </c>
      <c r="P452" s="18" t="str">
        <f>((H452+I452)%)*O452</f>
        <v>0</v>
      </c>
      <c r="Q452" s="16" t="str">
        <f>SUM(O452:P452)</f>
        <v>0</v>
      </c>
      <c r="R452" s="16" t="str">
        <f>ROUNDUP(Q452,0)</f>
        <v>0</v>
      </c>
      <c r="S452" s="17" t="str">
        <f>LOOKUP(R452,{0,1,49,51,54,57,60,64,68,72,76,80,85,90,"i","w"},{"N","F","D-","D","D+","C-","C","C+","B-","B","B+","A-","A","A+","IC","W"})</f>
        <v>0</v>
      </c>
    </row>
    <row r="453" spans="1:19" customHeight="1" ht="13.5">
      <c r="A453" s="20" t="str">
        <f>'COURSE WORK'!A454</f>
        <v>0</v>
      </c>
      <c r="B453" s="21" t="str">
        <f>'COURSE WORK'!B454</f>
        <v>0</v>
      </c>
      <c r="C453" s="14" t="str">
        <f>'COURSE WORK'!O454</f>
        <v>0</v>
      </c>
      <c r="D453" s="31"/>
      <c r="J453" s="16" t="str">
        <f>10.6%*C453</f>
        <v>0</v>
      </c>
      <c r="K453" s="16" t="str">
        <f>5%*D453</f>
        <v>0</v>
      </c>
      <c r="L453" s="17" t="str">
        <f>20%*E453</f>
        <v>0</v>
      </c>
      <c r="M453" s="16" t="str">
        <f>35%*F453</f>
        <v>0</v>
      </c>
      <c r="N453" s="16" t="str">
        <f>5%*G453</f>
        <v>0</v>
      </c>
      <c r="O453" s="16" t="str">
        <f>SUM(J453:N453)</f>
        <v>0</v>
      </c>
      <c r="P453" s="18" t="str">
        <f>((H453+I453)%)*O453</f>
        <v>0</v>
      </c>
      <c r="Q453" s="16" t="str">
        <f>SUM(O453:P453)</f>
        <v>0</v>
      </c>
      <c r="R453" s="16" t="str">
        <f>ROUNDUP(Q453,0)</f>
        <v>0</v>
      </c>
      <c r="S453" s="17" t="str">
        <f>LOOKUP(R453,{0,1,49,51,54,57,60,64,68,72,76,80,85,90,"i","w"},{"N","F","D-","D","D+","C-","C","C+","B-","B","B+","A-","A","A+","IC","W"})</f>
        <v>0</v>
      </c>
    </row>
    <row r="454" spans="1:19" customHeight="1" ht="13.5">
      <c r="A454" s="20" t="str">
        <f>'COURSE WORK'!A455</f>
        <v>0</v>
      </c>
      <c r="B454" s="21" t="str">
        <f>'COURSE WORK'!B455</f>
        <v>0</v>
      </c>
      <c r="C454" s="14" t="str">
        <f>'COURSE WORK'!O455</f>
        <v>0</v>
      </c>
      <c r="D454" s="31"/>
      <c r="J454" s="16" t="str">
        <f>10.6%*C454</f>
        <v>0</v>
      </c>
      <c r="K454" s="16" t="str">
        <f>5%*D454</f>
        <v>0</v>
      </c>
      <c r="L454" s="17" t="str">
        <f>20%*E454</f>
        <v>0</v>
      </c>
      <c r="M454" s="16" t="str">
        <f>35%*F454</f>
        <v>0</v>
      </c>
      <c r="N454" s="16" t="str">
        <f>5%*G454</f>
        <v>0</v>
      </c>
      <c r="O454" s="16" t="str">
        <f>SUM(J454:N454)</f>
        <v>0</v>
      </c>
      <c r="P454" s="18" t="str">
        <f>((H454+I454)%)*O454</f>
        <v>0</v>
      </c>
      <c r="Q454" s="16" t="str">
        <f>SUM(O454:P454)</f>
        <v>0</v>
      </c>
      <c r="R454" s="16" t="str">
        <f>ROUNDUP(Q454,0)</f>
        <v>0</v>
      </c>
      <c r="S454" s="17" t="str">
        <f>LOOKUP(R454,{0,1,49,51,54,57,60,64,68,72,76,80,85,90,"i","w"},{"N","F","D-","D","D+","C-","C","C+","B-","B","B+","A-","A","A+","IC","W"})</f>
        <v>0</v>
      </c>
    </row>
    <row r="455" spans="1:19" customHeight="1" ht="13.5">
      <c r="A455" s="20" t="str">
        <f>'COURSE WORK'!A456</f>
        <v>0</v>
      </c>
      <c r="B455" s="21" t="str">
        <f>'COURSE WORK'!B456</f>
        <v>0</v>
      </c>
      <c r="C455" s="14" t="str">
        <f>'COURSE WORK'!O456</f>
        <v>0</v>
      </c>
      <c r="D455" s="31"/>
      <c r="J455" s="16" t="str">
        <f>10.6%*C455</f>
        <v>0</v>
      </c>
      <c r="K455" s="16" t="str">
        <f>5%*D455</f>
        <v>0</v>
      </c>
      <c r="L455" s="17" t="str">
        <f>20%*E455</f>
        <v>0</v>
      </c>
      <c r="M455" s="16" t="str">
        <f>35%*F455</f>
        <v>0</v>
      </c>
      <c r="N455" s="16" t="str">
        <f>5%*G455</f>
        <v>0</v>
      </c>
      <c r="O455" s="16" t="str">
        <f>SUM(J455:N455)</f>
        <v>0</v>
      </c>
      <c r="P455" s="18" t="str">
        <f>((H455+I455)%)*O455</f>
        <v>0</v>
      </c>
      <c r="Q455" s="16" t="str">
        <f>SUM(O455:P455)</f>
        <v>0</v>
      </c>
      <c r="R455" s="16" t="str">
        <f>ROUNDUP(Q455,0)</f>
        <v>0</v>
      </c>
      <c r="S455" s="17" t="str">
        <f>LOOKUP(R455,{0,1,49,51,54,57,60,64,68,72,76,80,85,90,"i","w"},{"N","F","D-","D","D+","C-","C","C+","B-","B","B+","A-","A","A+","IC","W"})</f>
        <v>0</v>
      </c>
    </row>
    <row r="456" spans="1:19" customHeight="1" ht="13.5">
      <c r="A456" s="20" t="str">
        <f>'COURSE WORK'!A457</f>
        <v>0</v>
      </c>
      <c r="B456" s="21" t="str">
        <f>'COURSE WORK'!B457</f>
        <v>0</v>
      </c>
      <c r="C456" s="14" t="str">
        <f>'COURSE WORK'!O457</f>
        <v>0</v>
      </c>
      <c r="D456" s="31"/>
      <c r="J456" s="16" t="str">
        <f>10.6%*C456</f>
        <v>0</v>
      </c>
      <c r="K456" s="16" t="str">
        <f>5%*D456</f>
        <v>0</v>
      </c>
      <c r="L456" s="17" t="str">
        <f>20%*E456</f>
        <v>0</v>
      </c>
      <c r="M456" s="16" t="str">
        <f>35%*F456</f>
        <v>0</v>
      </c>
      <c r="N456" s="16" t="str">
        <f>5%*G456</f>
        <v>0</v>
      </c>
      <c r="O456" s="16" t="str">
        <f>SUM(J456:N456)</f>
        <v>0</v>
      </c>
      <c r="P456" s="18" t="str">
        <f>((H456+I456)%)*O456</f>
        <v>0</v>
      </c>
      <c r="Q456" s="16" t="str">
        <f>SUM(O456:P456)</f>
        <v>0</v>
      </c>
      <c r="R456" s="16" t="str">
        <f>ROUNDUP(Q456,0)</f>
        <v>0</v>
      </c>
      <c r="S456" s="17" t="str">
        <f>LOOKUP(R456,{0,1,49,51,54,57,60,64,68,72,76,80,85,90,"i","w"},{"N","F","D-","D","D+","C-","C","C+","B-","B","B+","A-","A","A+","IC","W"})</f>
        <v>0</v>
      </c>
    </row>
    <row r="457" spans="1:19" customHeight="1" ht="13.5">
      <c r="A457" s="20" t="str">
        <f>'COURSE WORK'!A458</f>
        <v>0</v>
      </c>
      <c r="B457" s="21" t="str">
        <f>'COURSE WORK'!B458</f>
        <v>0</v>
      </c>
      <c r="C457" s="14" t="str">
        <f>'COURSE WORK'!O458</f>
        <v>0</v>
      </c>
      <c r="D457" s="31"/>
      <c r="J457" s="16" t="str">
        <f>10.6%*C457</f>
        <v>0</v>
      </c>
      <c r="K457" s="16" t="str">
        <f>5%*D457</f>
        <v>0</v>
      </c>
      <c r="L457" s="17" t="str">
        <f>20%*E457</f>
        <v>0</v>
      </c>
      <c r="M457" s="16" t="str">
        <f>35%*F457</f>
        <v>0</v>
      </c>
      <c r="N457" s="16" t="str">
        <f>5%*G457</f>
        <v>0</v>
      </c>
      <c r="O457" s="16" t="str">
        <f>SUM(J457:N457)</f>
        <v>0</v>
      </c>
      <c r="P457" s="18" t="str">
        <f>((H457+I457)%)*O457</f>
        <v>0</v>
      </c>
      <c r="Q457" s="16" t="str">
        <f>SUM(O457:P457)</f>
        <v>0</v>
      </c>
      <c r="R457" s="16" t="str">
        <f>ROUNDUP(Q457,0)</f>
        <v>0</v>
      </c>
      <c r="S457" s="17" t="str">
        <f>LOOKUP(R457,{0,1,49,51,54,57,60,64,68,72,76,80,85,90,"i","w"},{"N","F","D-","D","D+","C-","C","C+","B-","B","B+","A-","A","A+","IC","W"})</f>
        <v>0</v>
      </c>
    </row>
    <row r="458" spans="1:19" customHeight="1" ht="13.5">
      <c r="A458" s="20" t="str">
        <f>'COURSE WORK'!A459</f>
        <v>0</v>
      </c>
      <c r="B458" s="21" t="str">
        <f>'COURSE WORK'!B459</f>
        <v>0</v>
      </c>
      <c r="C458" s="14" t="str">
        <f>'COURSE WORK'!O459</f>
        <v>0</v>
      </c>
      <c r="D458" s="31"/>
      <c r="J458" s="16" t="str">
        <f>10.6%*C458</f>
        <v>0</v>
      </c>
      <c r="K458" s="16" t="str">
        <f>5%*D458</f>
        <v>0</v>
      </c>
      <c r="L458" s="17" t="str">
        <f>20%*E458</f>
        <v>0</v>
      </c>
      <c r="M458" s="16" t="str">
        <f>35%*F458</f>
        <v>0</v>
      </c>
      <c r="N458" s="16" t="str">
        <f>5%*G458</f>
        <v>0</v>
      </c>
      <c r="O458" s="16" t="str">
        <f>SUM(J458:N458)</f>
        <v>0</v>
      </c>
      <c r="P458" s="18" t="str">
        <f>((H458+I458)%)*O458</f>
        <v>0</v>
      </c>
      <c r="Q458" s="16" t="str">
        <f>SUM(O458:P458)</f>
        <v>0</v>
      </c>
      <c r="R458" s="16" t="str">
        <f>ROUNDUP(Q458,0)</f>
        <v>0</v>
      </c>
      <c r="S458" s="17" t="str">
        <f>LOOKUP(R458,{0,1,49,51,54,57,60,64,68,72,76,80,85,90,"i","w"},{"N","F","D-","D","D+","C-","C","C+","B-","B","B+","A-","A","A+","IC","W"})</f>
        <v>0</v>
      </c>
    </row>
    <row r="459" spans="1:19" customHeight="1" ht="13.5">
      <c r="A459" s="20" t="str">
        <f>'COURSE WORK'!A460</f>
        <v>0</v>
      </c>
      <c r="B459" s="21" t="str">
        <f>'COURSE WORK'!B460</f>
        <v>0</v>
      </c>
      <c r="C459" s="14" t="str">
        <f>'COURSE WORK'!O460</f>
        <v>0</v>
      </c>
      <c r="D459" s="31"/>
      <c r="J459" s="16" t="str">
        <f>10.6%*C459</f>
        <v>0</v>
      </c>
      <c r="K459" s="16" t="str">
        <f>5%*D459</f>
        <v>0</v>
      </c>
      <c r="L459" s="17" t="str">
        <f>20%*E459</f>
        <v>0</v>
      </c>
      <c r="M459" s="16" t="str">
        <f>35%*F459</f>
        <v>0</v>
      </c>
      <c r="N459" s="16" t="str">
        <f>5%*G459</f>
        <v>0</v>
      </c>
      <c r="O459" s="16" t="str">
        <f>SUM(J459:N459)</f>
        <v>0</v>
      </c>
      <c r="P459" s="18" t="str">
        <f>((H459+I459)%)*O459</f>
        <v>0</v>
      </c>
      <c r="Q459" s="16" t="str">
        <f>SUM(O459:P459)</f>
        <v>0</v>
      </c>
      <c r="R459" s="16" t="str">
        <f>ROUNDUP(Q459,0)</f>
        <v>0</v>
      </c>
      <c r="S459" s="17" t="str">
        <f>LOOKUP(R459,{0,1,49,51,54,57,60,64,68,72,76,80,85,90,"i","w"},{"N","F","D-","D","D+","C-","C","C+","B-","B","B+","A-","A","A+","IC","W"})</f>
        <v>0</v>
      </c>
    </row>
    <row r="460" spans="1:19" customHeight="1" ht="13.5">
      <c r="A460" s="20" t="str">
        <f>'COURSE WORK'!A461</f>
        <v>0</v>
      </c>
      <c r="B460" s="21" t="str">
        <f>'COURSE WORK'!B461</f>
        <v>0</v>
      </c>
      <c r="C460" s="14" t="str">
        <f>'COURSE WORK'!O461</f>
        <v>0</v>
      </c>
      <c r="D460" s="31"/>
      <c r="J460" s="16" t="str">
        <f>10.6%*C460</f>
        <v>0</v>
      </c>
      <c r="K460" s="16" t="str">
        <f>5%*D460</f>
        <v>0</v>
      </c>
      <c r="L460" s="17" t="str">
        <f>20%*E460</f>
        <v>0</v>
      </c>
      <c r="M460" s="16" t="str">
        <f>35%*F460</f>
        <v>0</v>
      </c>
      <c r="N460" s="16" t="str">
        <f>5%*G460</f>
        <v>0</v>
      </c>
      <c r="O460" s="16" t="str">
        <f>SUM(J460:N460)</f>
        <v>0</v>
      </c>
      <c r="P460" s="18" t="str">
        <f>((H460+I460)%)*O460</f>
        <v>0</v>
      </c>
      <c r="Q460" s="16" t="str">
        <f>SUM(O460:P460)</f>
        <v>0</v>
      </c>
      <c r="R460" s="16" t="str">
        <f>ROUNDUP(Q460,0)</f>
        <v>0</v>
      </c>
      <c r="S460" s="17" t="str">
        <f>LOOKUP(R460,{0,1,49,51,54,57,60,64,68,72,76,80,85,90,"i","w"},{"N","F","D-","D","D+","C-","C","C+","B-","B","B+","A-","A","A+","IC","W"})</f>
        <v>0</v>
      </c>
    </row>
    <row r="461" spans="1:19" customHeight="1" ht="13.5">
      <c r="A461" s="20" t="str">
        <f>'COURSE WORK'!A462</f>
        <v>0</v>
      </c>
      <c r="B461" s="21" t="str">
        <f>'COURSE WORK'!B462</f>
        <v>0</v>
      </c>
      <c r="C461" s="14" t="str">
        <f>'COURSE WORK'!O462</f>
        <v>0</v>
      </c>
      <c r="D461" s="31"/>
      <c r="J461" s="16" t="str">
        <f>10.6%*C461</f>
        <v>0</v>
      </c>
      <c r="K461" s="16" t="str">
        <f>5%*D461</f>
        <v>0</v>
      </c>
      <c r="L461" s="17" t="str">
        <f>20%*E461</f>
        <v>0</v>
      </c>
      <c r="M461" s="16" t="str">
        <f>35%*F461</f>
        <v>0</v>
      </c>
      <c r="N461" s="16" t="str">
        <f>5%*G461</f>
        <v>0</v>
      </c>
      <c r="O461" s="16" t="str">
        <f>SUM(J461:N461)</f>
        <v>0</v>
      </c>
      <c r="P461" s="18" t="str">
        <f>((H461+I461)%)*O461</f>
        <v>0</v>
      </c>
      <c r="Q461" s="16" t="str">
        <f>SUM(O461:P461)</f>
        <v>0</v>
      </c>
      <c r="R461" s="16" t="str">
        <f>ROUNDUP(Q461,0)</f>
        <v>0</v>
      </c>
      <c r="S461" s="17" t="str">
        <f>LOOKUP(R461,{0,1,49,51,54,57,60,64,68,72,76,80,85,90,"i","w"},{"N","F","D-","D","D+","C-","C","C+","B-","B","B+","A-","A","A+","IC","W"})</f>
        <v>0</v>
      </c>
    </row>
    <row r="462" spans="1:19" customHeight="1" ht="13.5">
      <c r="A462" s="20" t="str">
        <f>'COURSE WORK'!A463</f>
        <v>0</v>
      </c>
      <c r="B462" s="21" t="str">
        <f>'COURSE WORK'!B463</f>
        <v>0</v>
      </c>
      <c r="C462" s="14" t="str">
        <f>'COURSE WORK'!O463</f>
        <v>0</v>
      </c>
      <c r="D462" s="31"/>
      <c r="J462" s="16" t="str">
        <f>10.6%*C462</f>
        <v>0</v>
      </c>
      <c r="K462" s="16" t="str">
        <f>5%*D462</f>
        <v>0</v>
      </c>
      <c r="L462" s="17" t="str">
        <f>20%*E462</f>
        <v>0</v>
      </c>
      <c r="M462" s="16" t="str">
        <f>35%*F462</f>
        <v>0</v>
      </c>
      <c r="N462" s="16" t="str">
        <f>5%*G462</f>
        <v>0</v>
      </c>
      <c r="O462" s="16" t="str">
        <f>SUM(J462:N462)</f>
        <v>0</v>
      </c>
      <c r="P462" s="18" t="str">
        <f>((H462+I462)%)*O462</f>
        <v>0</v>
      </c>
      <c r="Q462" s="16" t="str">
        <f>SUM(O462:P462)</f>
        <v>0</v>
      </c>
      <c r="R462" s="16" t="str">
        <f>ROUNDUP(Q462,0)</f>
        <v>0</v>
      </c>
      <c r="S462" s="17" t="str">
        <f>LOOKUP(R462,{0,1,49,51,54,57,60,64,68,72,76,80,85,90,"i","w"},{"N","F","D-","D","D+","C-","C","C+","B-","B","B+","A-","A","A+","IC","W"})</f>
        <v>0</v>
      </c>
    </row>
    <row r="463" spans="1:19" customHeight="1" ht="13.5">
      <c r="A463" s="20" t="str">
        <f>'COURSE WORK'!A464</f>
        <v>0</v>
      </c>
      <c r="B463" s="21" t="str">
        <f>'COURSE WORK'!B464</f>
        <v>0</v>
      </c>
      <c r="C463" s="14" t="str">
        <f>'COURSE WORK'!O464</f>
        <v>0</v>
      </c>
      <c r="D463" s="31"/>
      <c r="J463" s="16" t="str">
        <f>10.6%*C463</f>
        <v>0</v>
      </c>
      <c r="K463" s="16" t="str">
        <f>5%*D463</f>
        <v>0</v>
      </c>
      <c r="L463" s="17" t="str">
        <f>20%*E463</f>
        <v>0</v>
      </c>
      <c r="M463" s="16" t="str">
        <f>35%*F463</f>
        <v>0</v>
      </c>
      <c r="N463" s="16" t="str">
        <f>5%*G463</f>
        <v>0</v>
      </c>
      <c r="O463" s="16" t="str">
        <f>SUM(J463:N463)</f>
        <v>0</v>
      </c>
      <c r="P463" s="18" t="str">
        <f>((H463+I463)%)*O463</f>
        <v>0</v>
      </c>
      <c r="Q463" s="16" t="str">
        <f>SUM(O463:P463)</f>
        <v>0</v>
      </c>
      <c r="R463" s="16" t="str">
        <f>ROUNDUP(Q463,0)</f>
        <v>0</v>
      </c>
      <c r="S463" s="17" t="str">
        <f>LOOKUP(R463,{0,1,49,51,54,57,60,64,68,72,76,80,85,90,"i","w"},{"N","F","D-","D","D+","C-","C","C+","B-","B","B+","A-","A","A+","IC","W"})</f>
        <v>0</v>
      </c>
    </row>
    <row r="464" spans="1:19" customHeight="1" ht="13.5">
      <c r="A464" s="20" t="str">
        <f>'COURSE WORK'!A465</f>
        <v>0</v>
      </c>
      <c r="B464" s="21" t="str">
        <f>'COURSE WORK'!B465</f>
        <v>0</v>
      </c>
      <c r="C464" s="14" t="str">
        <f>'COURSE WORK'!O465</f>
        <v>0</v>
      </c>
      <c r="D464" s="31"/>
      <c r="J464" s="16" t="str">
        <f>10.6%*C464</f>
        <v>0</v>
      </c>
      <c r="K464" s="16" t="str">
        <f>5%*D464</f>
        <v>0</v>
      </c>
      <c r="L464" s="17" t="str">
        <f>20%*E464</f>
        <v>0</v>
      </c>
      <c r="M464" s="16" t="str">
        <f>35%*F464</f>
        <v>0</v>
      </c>
      <c r="N464" s="16" t="str">
        <f>5%*G464</f>
        <v>0</v>
      </c>
      <c r="O464" s="16" t="str">
        <f>SUM(J464:N464)</f>
        <v>0</v>
      </c>
      <c r="P464" s="18" t="str">
        <f>((H464+I464)%)*O464</f>
        <v>0</v>
      </c>
      <c r="Q464" s="16" t="str">
        <f>SUM(O464:P464)</f>
        <v>0</v>
      </c>
      <c r="R464" s="16" t="str">
        <f>ROUNDUP(Q464,0)</f>
        <v>0</v>
      </c>
      <c r="S464" s="17" t="str">
        <f>LOOKUP(R464,{0,1,49,51,54,57,60,64,68,72,76,80,85,90,"i","w"},{"N","F","D-","D","D+","C-","C","C+","B-","B","B+","A-","A","A+","IC","W"})</f>
        <v>0</v>
      </c>
    </row>
    <row r="465" spans="1:19" customHeight="1" ht="13.5">
      <c r="A465" s="20" t="str">
        <f>'COURSE WORK'!A466</f>
        <v>0</v>
      </c>
      <c r="B465" s="21" t="str">
        <f>'COURSE WORK'!B466</f>
        <v>0</v>
      </c>
      <c r="C465" s="14" t="str">
        <f>'COURSE WORK'!O466</f>
        <v>0</v>
      </c>
      <c r="D465" s="31"/>
      <c r="J465" s="16" t="str">
        <f>10.6%*C465</f>
        <v>0</v>
      </c>
      <c r="K465" s="16" t="str">
        <f>5%*D465</f>
        <v>0</v>
      </c>
      <c r="L465" s="17" t="str">
        <f>20%*E465</f>
        <v>0</v>
      </c>
      <c r="M465" s="16" t="str">
        <f>35%*F465</f>
        <v>0</v>
      </c>
      <c r="N465" s="16" t="str">
        <f>5%*G465</f>
        <v>0</v>
      </c>
      <c r="O465" s="16" t="str">
        <f>SUM(J465:N465)</f>
        <v>0</v>
      </c>
      <c r="P465" s="18" t="str">
        <f>((H465+I465)%)*O465</f>
        <v>0</v>
      </c>
      <c r="Q465" s="16" t="str">
        <f>SUM(O465:P465)</f>
        <v>0</v>
      </c>
      <c r="R465" s="16" t="str">
        <f>ROUNDUP(Q465,0)</f>
        <v>0</v>
      </c>
      <c r="S465" s="17" t="str">
        <f>LOOKUP(R465,{0,1,49,51,54,57,60,64,68,72,76,80,85,90,"i","w"},{"N","F","D-","D","D+","C-","C","C+","B-","B","B+","A-","A","A+","IC","W"})</f>
        <v>0</v>
      </c>
    </row>
    <row r="466" spans="1:19" customHeight="1" ht="13.5">
      <c r="A466" s="20" t="str">
        <f>'COURSE WORK'!A467</f>
        <v>0</v>
      </c>
      <c r="B466" s="21" t="str">
        <f>'COURSE WORK'!B467</f>
        <v>0</v>
      </c>
      <c r="C466" s="14" t="str">
        <f>'COURSE WORK'!O467</f>
        <v>0</v>
      </c>
      <c r="D466" s="31"/>
      <c r="J466" s="16" t="str">
        <f>10.6%*C466</f>
        <v>0</v>
      </c>
      <c r="K466" s="16" t="str">
        <f>5%*D466</f>
        <v>0</v>
      </c>
      <c r="L466" s="17" t="str">
        <f>20%*E466</f>
        <v>0</v>
      </c>
      <c r="M466" s="16" t="str">
        <f>35%*F466</f>
        <v>0</v>
      </c>
      <c r="N466" s="16" t="str">
        <f>5%*G466</f>
        <v>0</v>
      </c>
      <c r="O466" s="16" t="str">
        <f>SUM(J466:N466)</f>
        <v>0</v>
      </c>
      <c r="P466" s="18" t="str">
        <f>((H466+I466)%)*O466</f>
        <v>0</v>
      </c>
      <c r="Q466" s="16" t="str">
        <f>SUM(O466:P466)</f>
        <v>0</v>
      </c>
      <c r="R466" s="16" t="str">
        <f>ROUNDUP(Q466,0)</f>
        <v>0</v>
      </c>
      <c r="S466" s="17" t="str">
        <f>LOOKUP(R466,{0,1,49,51,54,57,60,64,68,72,76,80,85,90,"i","w"},{"N","F","D-","D","D+","C-","C","C+","B-","B","B+","A-","A","A+","IC","W"})</f>
        <v>0</v>
      </c>
    </row>
    <row r="467" spans="1:19" customHeight="1" ht="13.5">
      <c r="A467" s="20" t="str">
        <f>'COURSE WORK'!A468</f>
        <v>0</v>
      </c>
      <c r="B467" s="21" t="str">
        <f>'COURSE WORK'!B468</f>
        <v>0</v>
      </c>
      <c r="C467" s="14" t="str">
        <f>'COURSE WORK'!O468</f>
        <v>0</v>
      </c>
      <c r="D467" s="31"/>
      <c r="J467" s="16" t="str">
        <f>10.6%*C467</f>
        <v>0</v>
      </c>
      <c r="K467" s="16" t="str">
        <f>5%*D467</f>
        <v>0</v>
      </c>
      <c r="L467" s="17" t="str">
        <f>20%*E467</f>
        <v>0</v>
      </c>
      <c r="M467" s="16" t="str">
        <f>35%*F467</f>
        <v>0</v>
      </c>
      <c r="N467" s="16" t="str">
        <f>5%*G467</f>
        <v>0</v>
      </c>
      <c r="O467" s="16" t="str">
        <f>SUM(J467:N467)</f>
        <v>0</v>
      </c>
      <c r="P467" s="18" t="str">
        <f>((H467+I467)%)*O467</f>
        <v>0</v>
      </c>
      <c r="Q467" s="16" t="str">
        <f>SUM(O467:P467)</f>
        <v>0</v>
      </c>
      <c r="R467" s="16" t="str">
        <f>ROUNDUP(Q467,0)</f>
        <v>0</v>
      </c>
      <c r="S467" s="17" t="str">
        <f>LOOKUP(R467,{0,1,49,51,54,57,60,64,68,72,76,80,85,90,"i","w"},{"N","F","D-","D","D+","C-","C","C+","B-","B","B+","A-","A","A+","IC","W"})</f>
        <v>0</v>
      </c>
    </row>
    <row r="468" spans="1:19" customHeight="1" ht="13.5">
      <c r="A468" s="20" t="str">
        <f>'COURSE WORK'!A469</f>
        <v>0</v>
      </c>
      <c r="B468" s="21" t="str">
        <f>'COURSE WORK'!B469</f>
        <v>0</v>
      </c>
      <c r="C468" s="14" t="str">
        <f>'COURSE WORK'!O469</f>
        <v>0</v>
      </c>
      <c r="D468" s="31"/>
      <c r="J468" s="16" t="str">
        <f>10.6%*C468</f>
        <v>0</v>
      </c>
      <c r="K468" s="16" t="str">
        <f>5%*D468</f>
        <v>0</v>
      </c>
      <c r="L468" s="17" t="str">
        <f>20%*E468</f>
        <v>0</v>
      </c>
      <c r="M468" s="16" t="str">
        <f>35%*F468</f>
        <v>0</v>
      </c>
      <c r="N468" s="16" t="str">
        <f>5%*G468</f>
        <v>0</v>
      </c>
      <c r="O468" s="16" t="str">
        <f>SUM(J468:N468)</f>
        <v>0</v>
      </c>
      <c r="P468" s="18" t="str">
        <f>((H468+I468)%)*O468</f>
        <v>0</v>
      </c>
      <c r="Q468" s="16" t="str">
        <f>SUM(O468:P468)</f>
        <v>0</v>
      </c>
      <c r="R468" s="16" t="str">
        <f>ROUNDUP(Q468,0)</f>
        <v>0</v>
      </c>
      <c r="S468" s="17" t="str">
        <f>LOOKUP(R468,{0,1,49,51,54,57,60,64,68,72,76,80,85,90,"i","w"},{"N","F","D-","D","D+","C-","C","C+","B-","B","B+","A-","A","A+","IC","W"})</f>
        <v>0</v>
      </c>
    </row>
    <row r="469" spans="1:19" customHeight="1" ht="13.5">
      <c r="A469" s="20" t="str">
        <f>'COURSE WORK'!A470</f>
        <v>0</v>
      </c>
      <c r="B469" s="21" t="str">
        <f>'COURSE WORK'!B470</f>
        <v>0</v>
      </c>
      <c r="C469" s="14" t="str">
        <f>'COURSE WORK'!O470</f>
        <v>0</v>
      </c>
      <c r="D469" s="31"/>
      <c r="J469" s="16" t="str">
        <f>10.6%*C469</f>
        <v>0</v>
      </c>
      <c r="K469" s="16" t="str">
        <f>5%*D469</f>
        <v>0</v>
      </c>
      <c r="L469" s="17" t="str">
        <f>20%*E469</f>
        <v>0</v>
      </c>
      <c r="M469" s="16" t="str">
        <f>35%*F469</f>
        <v>0</v>
      </c>
      <c r="N469" s="16" t="str">
        <f>5%*G469</f>
        <v>0</v>
      </c>
      <c r="O469" s="16" t="str">
        <f>SUM(J469:N469)</f>
        <v>0</v>
      </c>
      <c r="P469" s="18" t="str">
        <f>((H469+I469)%)*O469</f>
        <v>0</v>
      </c>
      <c r="Q469" s="16" t="str">
        <f>SUM(O469:P469)</f>
        <v>0</v>
      </c>
      <c r="R469" s="16" t="str">
        <f>ROUNDUP(Q469,0)</f>
        <v>0</v>
      </c>
      <c r="S469" s="17" t="str">
        <f>LOOKUP(R469,{0,1,49,51,54,57,60,64,68,72,76,80,85,90,"i","w"},{"N","F","D-","D","D+","C-","C","C+","B-","B","B+","A-","A","A+","IC","W"})</f>
        <v>0</v>
      </c>
    </row>
    <row r="470" spans="1:19" customHeight="1" ht="13.5">
      <c r="A470" s="20" t="str">
        <f>'COURSE WORK'!A471</f>
        <v>0</v>
      </c>
      <c r="B470" s="21" t="str">
        <f>'COURSE WORK'!B471</f>
        <v>0</v>
      </c>
      <c r="C470" s="14" t="str">
        <f>'COURSE WORK'!O471</f>
        <v>0</v>
      </c>
      <c r="D470" s="31"/>
      <c r="J470" s="16" t="str">
        <f>10.6%*C470</f>
        <v>0</v>
      </c>
      <c r="K470" s="16" t="str">
        <f>5%*D470</f>
        <v>0</v>
      </c>
      <c r="L470" s="17" t="str">
        <f>20%*E470</f>
        <v>0</v>
      </c>
      <c r="M470" s="16" t="str">
        <f>35%*F470</f>
        <v>0</v>
      </c>
      <c r="N470" s="16" t="str">
        <f>5%*G470</f>
        <v>0</v>
      </c>
      <c r="O470" s="16" t="str">
        <f>SUM(J470:N470)</f>
        <v>0</v>
      </c>
      <c r="P470" s="18" t="str">
        <f>((H470+I470)%)*O470</f>
        <v>0</v>
      </c>
      <c r="Q470" s="16" t="str">
        <f>SUM(O470:P470)</f>
        <v>0</v>
      </c>
      <c r="R470" s="16" t="str">
        <f>ROUNDUP(Q470,0)</f>
        <v>0</v>
      </c>
      <c r="S470" s="17" t="str">
        <f>LOOKUP(R470,{0,1,49,51,54,57,60,64,68,72,76,80,85,90,"i","w"},{"N","F","D-","D","D+","C-","C","C+","B-","B","B+","A-","A","A+","IC","W"})</f>
        <v>0</v>
      </c>
    </row>
    <row r="471" spans="1:19" customHeight="1" ht="13.5">
      <c r="A471" s="20" t="str">
        <f>'COURSE WORK'!A472</f>
        <v>0</v>
      </c>
      <c r="B471" s="21" t="str">
        <f>'COURSE WORK'!B472</f>
        <v>0</v>
      </c>
      <c r="C471" s="14" t="str">
        <f>'COURSE WORK'!O472</f>
        <v>0</v>
      </c>
      <c r="D471" s="31"/>
      <c r="J471" s="16" t="str">
        <f>10.6%*C471</f>
        <v>0</v>
      </c>
      <c r="K471" s="16" t="str">
        <f>5%*D471</f>
        <v>0</v>
      </c>
      <c r="L471" s="17" t="str">
        <f>20%*E471</f>
        <v>0</v>
      </c>
      <c r="M471" s="16" t="str">
        <f>35%*F471</f>
        <v>0</v>
      </c>
      <c r="N471" s="16" t="str">
        <f>5%*G471</f>
        <v>0</v>
      </c>
      <c r="O471" s="16" t="str">
        <f>SUM(J471:N471)</f>
        <v>0</v>
      </c>
      <c r="P471" s="18" t="str">
        <f>((H471+I471)%)*O471</f>
        <v>0</v>
      </c>
      <c r="Q471" s="16" t="str">
        <f>SUM(O471:P471)</f>
        <v>0</v>
      </c>
      <c r="R471" s="16" t="str">
        <f>ROUNDUP(Q471,0)</f>
        <v>0</v>
      </c>
      <c r="S471" s="17" t="str">
        <f>LOOKUP(R471,{0,1,49,51,54,57,60,64,68,72,76,80,85,90,"i","w"},{"N","F","D-","D","D+","C-","C","C+","B-","B","B+","A-","A","A+","IC","W"})</f>
        <v>0</v>
      </c>
    </row>
    <row r="472" spans="1:19" customHeight="1" ht="13.5">
      <c r="A472" s="20" t="str">
        <f>'COURSE WORK'!A473</f>
        <v>0</v>
      </c>
      <c r="B472" s="21" t="str">
        <f>'COURSE WORK'!B473</f>
        <v>0</v>
      </c>
      <c r="C472" s="14" t="str">
        <f>'COURSE WORK'!O473</f>
        <v>0</v>
      </c>
      <c r="D472" s="31"/>
      <c r="J472" s="16" t="str">
        <f>10.6%*C472</f>
        <v>0</v>
      </c>
      <c r="K472" s="16" t="str">
        <f>5%*D472</f>
        <v>0</v>
      </c>
      <c r="L472" s="17" t="str">
        <f>20%*E472</f>
        <v>0</v>
      </c>
      <c r="M472" s="16" t="str">
        <f>35%*F472</f>
        <v>0</v>
      </c>
      <c r="N472" s="16" t="str">
        <f>5%*G472</f>
        <v>0</v>
      </c>
      <c r="O472" s="16" t="str">
        <f>SUM(J472:N472)</f>
        <v>0</v>
      </c>
      <c r="P472" s="18" t="str">
        <f>((H472+I472)%)*O472</f>
        <v>0</v>
      </c>
      <c r="Q472" s="16" t="str">
        <f>SUM(O472:P472)</f>
        <v>0</v>
      </c>
      <c r="R472" s="16" t="str">
        <f>ROUNDUP(Q472,0)</f>
        <v>0</v>
      </c>
      <c r="S472" s="17" t="str">
        <f>LOOKUP(R472,{0,1,49,51,54,57,60,64,68,72,76,80,85,90,"i","w"},{"N","F","D-","D","D+","C-","C","C+","B-","B","B+","A-","A","A+","IC","W"})</f>
        <v>0</v>
      </c>
    </row>
    <row r="473" spans="1:19" customHeight="1" ht="13.5">
      <c r="A473" s="20" t="str">
        <f>'COURSE WORK'!A474</f>
        <v>0</v>
      </c>
      <c r="B473" s="21" t="str">
        <f>'COURSE WORK'!B474</f>
        <v>0</v>
      </c>
      <c r="C473" s="14" t="str">
        <f>'COURSE WORK'!O474</f>
        <v>0</v>
      </c>
      <c r="D473" s="31"/>
      <c r="J473" s="16" t="str">
        <f>10.6%*C473</f>
        <v>0</v>
      </c>
      <c r="K473" s="16" t="str">
        <f>5%*D473</f>
        <v>0</v>
      </c>
      <c r="L473" s="17" t="str">
        <f>20%*E473</f>
        <v>0</v>
      </c>
      <c r="M473" s="16" t="str">
        <f>35%*F473</f>
        <v>0</v>
      </c>
      <c r="N473" s="16" t="str">
        <f>5%*G473</f>
        <v>0</v>
      </c>
      <c r="O473" s="16" t="str">
        <f>SUM(J473:N473)</f>
        <v>0</v>
      </c>
      <c r="P473" s="18" t="str">
        <f>((H473+I473)%)*O473</f>
        <v>0</v>
      </c>
      <c r="Q473" s="16" t="str">
        <f>SUM(O473:P473)</f>
        <v>0</v>
      </c>
      <c r="R473" s="16" t="str">
        <f>ROUNDUP(Q473,0)</f>
        <v>0</v>
      </c>
      <c r="S473" s="17" t="str">
        <f>LOOKUP(R473,{0,1,49,51,54,57,60,64,68,72,76,80,85,90,"i","w"},{"N","F","D-","D","D+","C-","C","C+","B-","B","B+","A-","A","A+","IC","W"})</f>
        <v>0</v>
      </c>
    </row>
    <row r="474" spans="1:19" customHeight="1" ht="13.5">
      <c r="A474" s="20" t="str">
        <f>'COURSE WORK'!A475</f>
        <v>0</v>
      </c>
      <c r="B474" s="21" t="str">
        <f>'COURSE WORK'!B475</f>
        <v>0</v>
      </c>
      <c r="C474" s="14" t="str">
        <f>'COURSE WORK'!O475</f>
        <v>0</v>
      </c>
      <c r="D474" s="31"/>
      <c r="J474" s="16" t="str">
        <f>10.6%*C474</f>
        <v>0</v>
      </c>
      <c r="K474" s="16" t="str">
        <f>5%*D474</f>
        <v>0</v>
      </c>
      <c r="L474" s="17" t="str">
        <f>20%*E474</f>
        <v>0</v>
      </c>
      <c r="M474" s="16" t="str">
        <f>35%*F474</f>
        <v>0</v>
      </c>
      <c r="N474" s="16" t="str">
        <f>5%*G474</f>
        <v>0</v>
      </c>
      <c r="O474" s="16" t="str">
        <f>SUM(J474:N474)</f>
        <v>0</v>
      </c>
      <c r="P474" s="18" t="str">
        <f>((H474+I474)%)*O474</f>
        <v>0</v>
      </c>
      <c r="Q474" s="16" t="str">
        <f>SUM(O474:P474)</f>
        <v>0</v>
      </c>
      <c r="R474" s="16" t="str">
        <f>ROUNDUP(Q474,0)</f>
        <v>0</v>
      </c>
      <c r="S474" s="17" t="str">
        <f>LOOKUP(R474,{0,1,49,51,54,57,60,64,68,72,76,80,85,90,"i","w"},{"N","F","D-","D","D+","C-","C","C+","B-","B","B+","A-","A","A+","IC","W"})</f>
        <v>0</v>
      </c>
    </row>
    <row r="475" spans="1:19" customHeight="1" ht="13.5">
      <c r="A475" s="20" t="str">
        <f>'COURSE WORK'!A476</f>
        <v>0</v>
      </c>
      <c r="B475" s="21" t="str">
        <f>'COURSE WORK'!B476</f>
        <v>0</v>
      </c>
      <c r="C475" s="14" t="str">
        <f>'COURSE WORK'!O476</f>
        <v>0</v>
      </c>
      <c r="D475" s="31"/>
      <c r="J475" s="16" t="str">
        <f>10.6%*C475</f>
        <v>0</v>
      </c>
      <c r="K475" s="16" t="str">
        <f>5%*D475</f>
        <v>0</v>
      </c>
      <c r="L475" s="17" t="str">
        <f>20%*E475</f>
        <v>0</v>
      </c>
      <c r="M475" s="16" t="str">
        <f>35%*F475</f>
        <v>0</v>
      </c>
      <c r="N475" s="16" t="str">
        <f>5%*G475</f>
        <v>0</v>
      </c>
      <c r="O475" s="16" t="str">
        <f>SUM(J475:N475)</f>
        <v>0</v>
      </c>
      <c r="P475" s="18" t="str">
        <f>((H475+I475)%)*O475</f>
        <v>0</v>
      </c>
      <c r="Q475" s="16" t="str">
        <f>SUM(O475:P475)</f>
        <v>0</v>
      </c>
      <c r="R475" s="16" t="str">
        <f>ROUNDUP(Q475,0)</f>
        <v>0</v>
      </c>
      <c r="S475" s="17" t="str">
        <f>LOOKUP(R475,{0,1,49,51,54,57,60,64,68,72,76,80,85,90,"i","w"},{"N","F","D-","D","D+","C-","C","C+","B-","B","B+","A-","A","A+","IC","W"})</f>
        <v>0</v>
      </c>
    </row>
    <row r="476" spans="1:19" customHeight="1" ht="13.5">
      <c r="A476" s="20" t="str">
        <f>'COURSE WORK'!A477</f>
        <v>0</v>
      </c>
      <c r="B476" s="21" t="str">
        <f>'COURSE WORK'!B477</f>
        <v>0</v>
      </c>
      <c r="C476" s="14" t="str">
        <f>'COURSE WORK'!O477</f>
        <v>0</v>
      </c>
      <c r="D476" s="31"/>
      <c r="J476" s="16" t="str">
        <f>10.6%*C476</f>
        <v>0</v>
      </c>
      <c r="K476" s="16" t="str">
        <f>5%*D476</f>
        <v>0</v>
      </c>
      <c r="L476" s="17" t="str">
        <f>20%*E476</f>
        <v>0</v>
      </c>
      <c r="M476" s="16" t="str">
        <f>35%*F476</f>
        <v>0</v>
      </c>
      <c r="N476" s="16" t="str">
        <f>5%*G476</f>
        <v>0</v>
      </c>
      <c r="O476" s="16" t="str">
        <f>SUM(J476:N476)</f>
        <v>0</v>
      </c>
      <c r="P476" s="18" t="str">
        <f>((H476+I476)%)*O476</f>
        <v>0</v>
      </c>
      <c r="Q476" s="16" t="str">
        <f>SUM(O476:P476)</f>
        <v>0</v>
      </c>
      <c r="R476" s="16" t="str">
        <f>ROUNDUP(Q476,0)</f>
        <v>0</v>
      </c>
      <c r="S476" s="17" t="str">
        <f>LOOKUP(R476,{0,1,49,51,54,57,60,64,68,72,76,80,85,90,"i","w"},{"N","F","D-","D","D+","C-","C","C+","B-","B","B+","A-","A","A+","IC","W"})</f>
        <v>0</v>
      </c>
    </row>
    <row r="477" spans="1:19" customHeight="1" ht="13.5">
      <c r="A477" s="20" t="str">
        <f>'COURSE WORK'!A478</f>
        <v>0</v>
      </c>
      <c r="B477" s="21" t="str">
        <f>'COURSE WORK'!B478</f>
        <v>0</v>
      </c>
      <c r="C477" s="14" t="str">
        <f>'COURSE WORK'!O478</f>
        <v>0</v>
      </c>
      <c r="D477" s="31"/>
      <c r="J477" s="16" t="str">
        <f>10.6%*C477</f>
        <v>0</v>
      </c>
      <c r="K477" s="16" t="str">
        <f>5%*D477</f>
        <v>0</v>
      </c>
      <c r="L477" s="17" t="str">
        <f>20%*E477</f>
        <v>0</v>
      </c>
      <c r="M477" s="16" t="str">
        <f>35%*F477</f>
        <v>0</v>
      </c>
      <c r="N477" s="16" t="str">
        <f>5%*G477</f>
        <v>0</v>
      </c>
      <c r="O477" s="16" t="str">
        <f>SUM(J477:N477)</f>
        <v>0</v>
      </c>
      <c r="P477" s="18" t="str">
        <f>((H477+I477)%)*O477</f>
        <v>0</v>
      </c>
      <c r="Q477" s="16" t="str">
        <f>SUM(O477:P477)</f>
        <v>0</v>
      </c>
      <c r="R477" s="16" t="str">
        <f>ROUNDUP(Q477,0)</f>
        <v>0</v>
      </c>
      <c r="S477" s="17" t="str">
        <f>LOOKUP(R477,{0,1,49,51,54,57,60,64,68,72,76,80,85,90,"i","w"},{"N","F","D-","D","D+","C-","C","C+","B-","B","B+","A-","A","A+","IC","W"})</f>
        <v>0</v>
      </c>
    </row>
    <row r="478" spans="1:19" customHeight="1" ht="13.5">
      <c r="A478" s="20" t="str">
        <f>'COURSE WORK'!A479</f>
        <v>0</v>
      </c>
      <c r="B478" s="21" t="str">
        <f>'COURSE WORK'!B479</f>
        <v>0</v>
      </c>
      <c r="C478" s="14" t="str">
        <f>'COURSE WORK'!O479</f>
        <v>0</v>
      </c>
      <c r="D478" s="31"/>
      <c r="J478" s="16" t="str">
        <f>10.6%*C478</f>
        <v>0</v>
      </c>
      <c r="K478" s="16" t="str">
        <f>5%*D478</f>
        <v>0</v>
      </c>
      <c r="L478" s="17" t="str">
        <f>20%*E478</f>
        <v>0</v>
      </c>
      <c r="M478" s="16" t="str">
        <f>35%*F478</f>
        <v>0</v>
      </c>
      <c r="N478" s="16" t="str">
        <f>5%*G478</f>
        <v>0</v>
      </c>
      <c r="O478" s="16" t="str">
        <f>SUM(J478:N478)</f>
        <v>0</v>
      </c>
      <c r="P478" s="18" t="str">
        <f>((H478+I478)%)*O478</f>
        <v>0</v>
      </c>
      <c r="Q478" s="16" t="str">
        <f>SUM(O478:P478)</f>
        <v>0</v>
      </c>
      <c r="R478" s="16" t="str">
        <f>ROUNDUP(Q478,0)</f>
        <v>0</v>
      </c>
      <c r="S478" s="17" t="str">
        <f>LOOKUP(R478,{0,1,49,51,54,57,60,64,68,72,76,80,85,90,"i","w"},{"N","F","D-","D","D+","C-","C","C+","B-","B","B+","A-","A","A+","IC","W"})</f>
        <v>0</v>
      </c>
    </row>
    <row r="479" spans="1:19" customHeight="1" ht="13.5">
      <c r="A479" s="20" t="str">
        <f>'COURSE WORK'!A480</f>
        <v>0</v>
      </c>
      <c r="B479" s="21" t="str">
        <f>'COURSE WORK'!B480</f>
        <v>0</v>
      </c>
      <c r="C479" s="14" t="str">
        <f>'COURSE WORK'!O480</f>
        <v>0</v>
      </c>
      <c r="D479" s="31"/>
      <c r="J479" s="16" t="str">
        <f>10.6%*C479</f>
        <v>0</v>
      </c>
      <c r="K479" s="16" t="str">
        <f>5%*D479</f>
        <v>0</v>
      </c>
      <c r="L479" s="17" t="str">
        <f>20%*E479</f>
        <v>0</v>
      </c>
      <c r="M479" s="16" t="str">
        <f>35%*F479</f>
        <v>0</v>
      </c>
      <c r="N479" s="16" t="str">
        <f>5%*G479</f>
        <v>0</v>
      </c>
      <c r="O479" s="16" t="str">
        <f>SUM(J479:N479)</f>
        <v>0</v>
      </c>
      <c r="P479" s="18" t="str">
        <f>((H479+I479)%)*O479</f>
        <v>0</v>
      </c>
      <c r="Q479" s="16" t="str">
        <f>SUM(O479:P479)</f>
        <v>0</v>
      </c>
      <c r="R479" s="16" t="str">
        <f>ROUNDUP(Q479,0)</f>
        <v>0</v>
      </c>
      <c r="S479" s="17" t="str">
        <f>LOOKUP(R479,{0,1,49,51,54,57,60,64,68,72,76,80,85,90,"i","w"},{"N","F","D-","D","D+","C-","C","C+","B-","B","B+","A-","A","A+","IC","W"})</f>
        <v>0</v>
      </c>
    </row>
    <row r="480" spans="1:19" customHeight="1" ht="13.5">
      <c r="A480" s="20" t="str">
        <f>'COURSE WORK'!A481</f>
        <v>0</v>
      </c>
      <c r="B480" s="21" t="str">
        <f>'COURSE WORK'!B481</f>
        <v>0</v>
      </c>
      <c r="C480" s="14" t="str">
        <f>'COURSE WORK'!O481</f>
        <v>0</v>
      </c>
      <c r="D480" s="31"/>
      <c r="J480" s="16" t="str">
        <f>10.6%*C480</f>
        <v>0</v>
      </c>
      <c r="K480" s="16" t="str">
        <f>5%*D480</f>
        <v>0</v>
      </c>
      <c r="L480" s="17" t="str">
        <f>20%*E480</f>
        <v>0</v>
      </c>
      <c r="M480" s="16" t="str">
        <f>35%*F480</f>
        <v>0</v>
      </c>
      <c r="N480" s="16" t="str">
        <f>5%*G480</f>
        <v>0</v>
      </c>
      <c r="O480" s="16" t="str">
        <f>SUM(J480:N480)</f>
        <v>0</v>
      </c>
      <c r="P480" s="18" t="str">
        <f>((H480+I480)%)*O480</f>
        <v>0</v>
      </c>
      <c r="Q480" s="16" t="str">
        <f>SUM(O480:P480)</f>
        <v>0</v>
      </c>
      <c r="R480" s="16" t="str">
        <f>ROUNDUP(Q480,0)</f>
        <v>0</v>
      </c>
      <c r="S480" s="17" t="str">
        <f>LOOKUP(R480,{0,1,49,51,54,57,60,64,68,72,76,80,85,90,"i","w"},{"N","F","D-","D","D+","C-","C","C+","B-","B","B+","A-","A","A+","IC","W"})</f>
        <v>0</v>
      </c>
    </row>
    <row r="481" spans="1:19" customHeight="1" ht="13.5">
      <c r="A481" s="20" t="str">
        <f>'COURSE WORK'!A482</f>
        <v>0</v>
      </c>
      <c r="B481" s="21" t="str">
        <f>'COURSE WORK'!B482</f>
        <v>0</v>
      </c>
      <c r="C481" s="14" t="str">
        <f>'COURSE WORK'!O482</f>
        <v>0</v>
      </c>
      <c r="D481" s="31"/>
      <c r="J481" s="16" t="str">
        <f>10.6%*C481</f>
        <v>0</v>
      </c>
      <c r="K481" s="16" t="str">
        <f>5%*D481</f>
        <v>0</v>
      </c>
      <c r="L481" s="17" t="str">
        <f>20%*E481</f>
        <v>0</v>
      </c>
      <c r="M481" s="16" t="str">
        <f>35%*F481</f>
        <v>0</v>
      </c>
      <c r="N481" s="16" t="str">
        <f>5%*G481</f>
        <v>0</v>
      </c>
      <c r="O481" s="16" t="str">
        <f>SUM(J481:N481)</f>
        <v>0</v>
      </c>
      <c r="P481" s="18" t="str">
        <f>((H481+I481)%)*O481</f>
        <v>0</v>
      </c>
      <c r="Q481" s="16" t="str">
        <f>SUM(O481:P481)</f>
        <v>0</v>
      </c>
      <c r="R481" s="16" t="str">
        <f>ROUNDUP(Q481,0)</f>
        <v>0</v>
      </c>
      <c r="S481" s="17" t="str">
        <f>LOOKUP(R481,{0,1,49,51,54,57,60,64,68,72,76,80,85,90,"i","w"},{"N","F","D-","D","D+","C-","C","C+","B-","B","B+","A-","A","A+","IC","W"})</f>
        <v>0</v>
      </c>
    </row>
    <row r="482" spans="1:19" customHeight="1" ht="13.5">
      <c r="A482" s="20" t="str">
        <f>'COURSE WORK'!A483</f>
        <v>0</v>
      </c>
      <c r="B482" s="21" t="str">
        <f>'COURSE WORK'!B483</f>
        <v>0</v>
      </c>
      <c r="C482" s="14" t="str">
        <f>'COURSE WORK'!O483</f>
        <v>0</v>
      </c>
      <c r="D482" s="31"/>
      <c r="J482" s="16" t="str">
        <f>10.6%*C482</f>
        <v>0</v>
      </c>
      <c r="K482" s="16" t="str">
        <f>5%*D482</f>
        <v>0</v>
      </c>
      <c r="L482" s="17" t="str">
        <f>20%*E482</f>
        <v>0</v>
      </c>
      <c r="M482" s="16" t="str">
        <f>35%*F482</f>
        <v>0</v>
      </c>
      <c r="N482" s="16" t="str">
        <f>5%*G482</f>
        <v>0</v>
      </c>
      <c r="O482" s="16" t="str">
        <f>SUM(J482:N482)</f>
        <v>0</v>
      </c>
      <c r="P482" s="18" t="str">
        <f>((H482+I482)%)*O482</f>
        <v>0</v>
      </c>
      <c r="Q482" s="16" t="str">
        <f>SUM(O482:P482)</f>
        <v>0</v>
      </c>
      <c r="R482" s="16" t="str">
        <f>ROUNDUP(Q482,0)</f>
        <v>0</v>
      </c>
      <c r="S482" s="17" t="str">
        <f>LOOKUP(R482,{0,1,49,51,54,57,60,64,68,72,76,80,85,90,"i","w"},{"N","F","D-","D","D+","C-","C","C+","B-","B","B+","A-","A","A+","IC","W"})</f>
        <v>0</v>
      </c>
    </row>
    <row r="483" spans="1:19" customHeight="1" ht="13.5">
      <c r="A483" s="20" t="str">
        <f>'COURSE WORK'!A484</f>
        <v>0</v>
      </c>
      <c r="B483" s="21" t="str">
        <f>'COURSE WORK'!B484</f>
        <v>0</v>
      </c>
      <c r="C483" s="14" t="str">
        <f>'COURSE WORK'!O484</f>
        <v>0</v>
      </c>
      <c r="D483" s="31"/>
      <c r="J483" s="16" t="str">
        <f>10.6%*C483</f>
        <v>0</v>
      </c>
      <c r="K483" s="16" t="str">
        <f>5%*D483</f>
        <v>0</v>
      </c>
      <c r="L483" s="17" t="str">
        <f>20%*E483</f>
        <v>0</v>
      </c>
      <c r="M483" s="16" t="str">
        <f>35%*F483</f>
        <v>0</v>
      </c>
      <c r="N483" s="16" t="str">
        <f>5%*G483</f>
        <v>0</v>
      </c>
      <c r="O483" s="16" t="str">
        <f>SUM(J483:N483)</f>
        <v>0</v>
      </c>
      <c r="P483" s="18" t="str">
        <f>((H483+I483)%)*O483</f>
        <v>0</v>
      </c>
      <c r="Q483" s="16" t="str">
        <f>SUM(O483:P483)</f>
        <v>0</v>
      </c>
      <c r="R483" s="16" t="str">
        <f>ROUNDUP(Q483,0)</f>
        <v>0</v>
      </c>
      <c r="S483" s="17" t="str">
        <f>LOOKUP(R483,{0,1,49,51,54,57,60,64,68,72,76,80,85,90,"i","w"},{"N","F","D-","D","D+","C-","C","C+","B-","B","B+","A-","A","A+","IC","W"})</f>
        <v>0</v>
      </c>
    </row>
    <row r="484" spans="1:19" customHeight="1" ht="13.5">
      <c r="A484" s="20" t="str">
        <f>'COURSE WORK'!A485</f>
        <v>0</v>
      </c>
      <c r="B484" s="21" t="str">
        <f>'COURSE WORK'!B485</f>
        <v>0</v>
      </c>
      <c r="C484" s="14" t="str">
        <f>'COURSE WORK'!O485</f>
        <v>0</v>
      </c>
      <c r="D484" s="31"/>
      <c r="J484" s="16" t="str">
        <f>10.6%*C484</f>
        <v>0</v>
      </c>
      <c r="K484" s="16" t="str">
        <f>5%*D484</f>
        <v>0</v>
      </c>
      <c r="L484" s="17" t="str">
        <f>20%*E484</f>
        <v>0</v>
      </c>
      <c r="M484" s="16" t="str">
        <f>35%*F484</f>
        <v>0</v>
      </c>
      <c r="N484" s="16" t="str">
        <f>5%*G484</f>
        <v>0</v>
      </c>
      <c r="O484" s="16" t="str">
        <f>SUM(J484:N484)</f>
        <v>0</v>
      </c>
      <c r="P484" s="18" t="str">
        <f>((H484+I484)%)*O484</f>
        <v>0</v>
      </c>
      <c r="Q484" s="16" t="str">
        <f>SUM(O484:P484)</f>
        <v>0</v>
      </c>
      <c r="R484" s="16" t="str">
        <f>ROUNDUP(Q484,0)</f>
        <v>0</v>
      </c>
      <c r="S484" s="17" t="str">
        <f>LOOKUP(R484,{0,1,49,51,54,57,60,64,68,72,76,80,85,90,"i","w"},{"N","F","D-","D","D+","C-","C","C+","B-","B","B+","A-","A","A+","IC","W"})</f>
        <v>0</v>
      </c>
    </row>
    <row r="485" spans="1:19" customHeight="1" ht="13.5">
      <c r="A485" s="20" t="str">
        <f>'COURSE WORK'!A486</f>
        <v>0</v>
      </c>
      <c r="B485" s="21" t="str">
        <f>'COURSE WORK'!B486</f>
        <v>0</v>
      </c>
      <c r="C485" s="14" t="str">
        <f>'COURSE WORK'!O486</f>
        <v>0</v>
      </c>
      <c r="D485" s="31"/>
      <c r="J485" s="16" t="str">
        <f>10.6%*C485</f>
        <v>0</v>
      </c>
      <c r="K485" s="16" t="str">
        <f>5%*D485</f>
        <v>0</v>
      </c>
      <c r="L485" s="17" t="str">
        <f>20%*E485</f>
        <v>0</v>
      </c>
      <c r="M485" s="16" t="str">
        <f>35%*F485</f>
        <v>0</v>
      </c>
      <c r="N485" s="16" t="str">
        <f>5%*G485</f>
        <v>0</v>
      </c>
      <c r="O485" s="16" t="str">
        <f>SUM(J485:N485)</f>
        <v>0</v>
      </c>
      <c r="P485" s="18" t="str">
        <f>((H485+I485)%)*O485</f>
        <v>0</v>
      </c>
      <c r="Q485" s="16" t="str">
        <f>SUM(O485:P485)</f>
        <v>0</v>
      </c>
      <c r="R485" s="16" t="str">
        <f>ROUNDUP(Q485,0)</f>
        <v>0</v>
      </c>
      <c r="S485" s="17" t="str">
        <f>LOOKUP(R485,{0,1,49,51,54,57,60,64,68,72,76,80,85,90,"i","w"},{"N","F","D-","D","D+","C-","C","C+","B-","B","B+","A-","A","A+","IC","W"})</f>
        <v>0</v>
      </c>
    </row>
    <row r="486" spans="1:19" customHeight="1" ht="13.5">
      <c r="A486" s="20" t="str">
        <f>'COURSE WORK'!A487</f>
        <v>0</v>
      </c>
      <c r="B486" s="21" t="str">
        <f>'COURSE WORK'!B487</f>
        <v>0</v>
      </c>
      <c r="C486" s="14" t="str">
        <f>'COURSE WORK'!O487</f>
        <v>0</v>
      </c>
      <c r="D486" s="31"/>
      <c r="J486" s="16" t="str">
        <f>10.6%*C486</f>
        <v>0</v>
      </c>
      <c r="K486" s="16" t="str">
        <f>5%*D486</f>
        <v>0</v>
      </c>
      <c r="L486" s="17" t="str">
        <f>20%*E486</f>
        <v>0</v>
      </c>
      <c r="M486" s="16" t="str">
        <f>35%*F486</f>
        <v>0</v>
      </c>
      <c r="N486" s="16" t="str">
        <f>5%*G486</f>
        <v>0</v>
      </c>
      <c r="O486" s="16" t="str">
        <f>SUM(J486:N486)</f>
        <v>0</v>
      </c>
      <c r="P486" s="18" t="str">
        <f>((H486+I486)%)*O486</f>
        <v>0</v>
      </c>
      <c r="Q486" s="16" t="str">
        <f>SUM(O486:P486)</f>
        <v>0</v>
      </c>
      <c r="R486" s="16" t="str">
        <f>ROUNDUP(Q486,0)</f>
        <v>0</v>
      </c>
      <c r="S486" s="17" t="str">
        <f>LOOKUP(R486,{0,1,49,51,54,57,60,64,68,72,76,80,85,90,"i","w"},{"N","F","D-","D","D+","C-","C","C+","B-","B","B+","A-","A","A+","IC","W"})</f>
        <v>0</v>
      </c>
    </row>
    <row r="487" spans="1:19" customHeight="1" ht="13.5">
      <c r="A487" s="20" t="str">
        <f>'COURSE WORK'!A488</f>
        <v>0</v>
      </c>
      <c r="B487" s="21" t="str">
        <f>'COURSE WORK'!B488</f>
        <v>0</v>
      </c>
      <c r="C487" s="14" t="str">
        <f>'COURSE WORK'!O488</f>
        <v>0</v>
      </c>
      <c r="D487" s="31"/>
      <c r="J487" s="16" t="str">
        <f>10.6%*C487</f>
        <v>0</v>
      </c>
      <c r="K487" s="16" t="str">
        <f>5%*D487</f>
        <v>0</v>
      </c>
      <c r="L487" s="17" t="str">
        <f>20%*E487</f>
        <v>0</v>
      </c>
      <c r="M487" s="16" t="str">
        <f>35%*F487</f>
        <v>0</v>
      </c>
      <c r="N487" s="16" t="str">
        <f>5%*G487</f>
        <v>0</v>
      </c>
      <c r="O487" s="16" t="str">
        <f>SUM(J487:N487)</f>
        <v>0</v>
      </c>
      <c r="P487" s="18" t="str">
        <f>((H487+I487)%)*O487</f>
        <v>0</v>
      </c>
      <c r="Q487" s="16" t="str">
        <f>SUM(O487:P487)</f>
        <v>0</v>
      </c>
      <c r="R487" s="16" t="str">
        <f>ROUNDUP(Q487,0)</f>
        <v>0</v>
      </c>
      <c r="S487" s="17" t="str">
        <f>LOOKUP(R487,{0,1,49,51,54,57,60,64,68,72,76,80,85,90,"i","w"},{"N","F","D-","D","D+","C-","C","C+","B-","B","B+","A-","A","A+","IC","W"})</f>
        <v>0</v>
      </c>
    </row>
    <row r="488" spans="1:19" customHeight="1" ht="13.5">
      <c r="A488" s="20" t="str">
        <f>'COURSE WORK'!A489</f>
        <v>0</v>
      </c>
      <c r="B488" s="21" t="str">
        <f>'COURSE WORK'!B489</f>
        <v>0</v>
      </c>
      <c r="C488" s="14" t="str">
        <f>'COURSE WORK'!O489</f>
        <v>0</v>
      </c>
      <c r="D488" s="31"/>
      <c r="J488" s="16" t="str">
        <f>10.6%*C488</f>
        <v>0</v>
      </c>
      <c r="K488" s="16" t="str">
        <f>5%*D488</f>
        <v>0</v>
      </c>
      <c r="L488" s="17" t="str">
        <f>20%*E488</f>
        <v>0</v>
      </c>
      <c r="M488" s="16" t="str">
        <f>35%*F488</f>
        <v>0</v>
      </c>
      <c r="N488" s="16" t="str">
        <f>5%*G488</f>
        <v>0</v>
      </c>
      <c r="O488" s="16" t="str">
        <f>SUM(J488:N488)</f>
        <v>0</v>
      </c>
      <c r="P488" s="18" t="str">
        <f>((H488+I488)%)*O488</f>
        <v>0</v>
      </c>
      <c r="Q488" s="16" t="str">
        <f>SUM(O488:P488)</f>
        <v>0</v>
      </c>
      <c r="R488" s="16" t="str">
        <f>ROUNDUP(Q488,0)</f>
        <v>0</v>
      </c>
      <c r="S488" s="17" t="str">
        <f>LOOKUP(R488,{0,1,49,51,54,57,60,64,68,72,76,80,85,90,"i","w"},{"N","F","D-","D","D+","C-","C","C+","B-","B","B+","A-","A","A+","IC","W"})</f>
        <v>0</v>
      </c>
    </row>
    <row r="489" spans="1:19" customHeight="1" ht="13.5">
      <c r="A489" s="20" t="str">
        <f>'COURSE WORK'!A490</f>
        <v>0</v>
      </c>
      <c r="B489" s="21" t="str">
        <f>'COURSE WORK'!B490</f>
        <v>0</v>
      </c>
      <c r="C489" s="14" t="str">
        <f>'COURSE WORK'!O490</f>
        <v>0</v>
      </c>
      <c r="D489" s="31"/>
      <c r="J489" s="16" t="str">
        <f>10.6%*C489</f>
        <v>0</v>
      </c>
      <c r="K489" s="16" t="str">
        <f>5%*D489</f>
        <v>0</v>
      </c>
      <c r="L489" s="17" t="str">
        <f>20%*E489</f>
        <v>0</v>
      </c>
      <c r="M489" s="16" t="str">
        <f>35%*F489</f>
        <v>0</v>
      </c>
      <c r="N489" s="16" t="str">
        <f>5%*G489</f>
        <v>0</v>
      </c>
      <c r="O489" s="16" t="str">
        <f>SUM(J489:N489)</f>
        <v>0</v>
      </c>
      <c r="P489" s="18" t="str">
        <f>((H489+I489)%)*O489</f>
        <v>0</v>
      </c>
      <c r="Q489" s="16" t="str">
        <f>SUM(O489:P489)</f>
        <v>0</v>
      </c>
      <c r="R489" s="16" t="str">
        <f>ROUNDUP(Q489,0)</f>
        <v>0</v>
      </c>
      <c r="S489" s="17" t="str">
        <f>LOOKUP(R489,{0,1,49,51,54,57,60,64,68,72,76,80,85,90,"i","w"},{"N","F","D-","D","D+","C-","C","C+","B-","B","B+","A-","A","A+","IC","W"})</f>
        <v>0</v>
      </c>
    </row>
    <row r="490" spans="1:19" customHeight="1" ht="13.5">
      <c r="A490" s="20" t="str">
        <f>'COURSE WORK'!A491</f>
        <v>0</v>
      </c>
      <c r="B490" s="21" t="str">
        <f>'COURSE WORK'!B491</f>
        <v>0</v>
      </c>
      <c r="C490" s="14" t="str">
        <f>'COURSE WORK'!O491</f>
        <v>0</v>
      </c>
      <c r="D490" s="31"/>
      <c r="J490" s="16" t="str">
        <f>10.6%*C490</f>
        <v>0</v>
      </c>
      <c r="K490" s="16" t="str">
        <f>5%*D490</f>
        <v>0</v>
      </c>
      <c r="L490" s="17" t="str">
        <f>20%*E490</f>
        <v>0</v>
      </c>
      <c r="M490" s="16" t="str">
        <f>35%*F490</f>
        <v>0</v>
      </c>
      <c r="N490" s="16" t="str">
        <f>5%*G490</f>
        <v>0</v>
      </c>
      <c r="O490" s="16" t="str">
        <f>SUM(J490:N490)</f>
        <v>0</v>
      </c>
      <c r="P490" s="18" t="str">
        <f>((H490+I490)%)*O490</f>
        <v>0</v>
      </c>
      <c r="Q490" s="16" t="str">
        <f>SUM(O490:P490)</f>
        <v>0</v>
      </c>
      <c r="R490" s="16" t="str">
        <f>ROUNDUP(Q490,0)</f>
        <v>0</v>
      </c>
      <c r="S490" s="17" t="str">
        <f>LOOKUP(R490,{0,1,49,51,54,57,60,64,68,72,76,80,85,90,"i","w"},{"N","F","D-","D","D+","C-","C","C+","B-","B","B+","A-","A","A+","IC","W"})</f>
        <v>0</v>
      </c>
    </row>
    <row r="491" spans="1:19" customHeight="1" ht="13.5">
      <c r="A491" s="20" t="str">
        <f>'COURSE WORK'!A492</f>
        <v>0</v>
      </c>
      <c r="B491" s="21" t="str">
        <f>'COURSE WORK'!B492</f>
        <v>0</v>
      </c>
      <c r="C491" s="14" t="str">
        <f>'COURSE WORK'!O492</f>
        <v>0</v>
      </c>
      <c r="D491" s="31"/>
      <c r="J491" s="16" t="str">
        <f>10.6%*C491</f>
        <v>0</v>
      </c>
      <c r="K491" s="16" t="str">
        <f>5%*D491</f>
        <v>0</v>
      </c>
      <c r="L491" s="17" t="str">
        <f>20%*E491</f>
        <v>0</v>
      </c>
      <c r="M491" s="16" t="str">
        <f>35%*F491</f>
        <v>0</v>
      </c>
      <c r="N491" s="16" t="str">
        <f>5%*G491</f>
        <v>0</v>
      </c>
      <c r="O491" s="16" t="str">
        <f>SUM(J491:N491)</f>
        <v>0</v>
      </c>
      <c r="P491" s="18" t="str">
        <f>((H491+I491)%)*O491</f>
        <v>0</v>
      </c>
      <c r="Q491" s="16" t="str">
        <f>SUM(O491:P491)</f>
        <v>0</v>
      </c>
      <c r="R491" s="16" t="str">
        <f>ROUNDUP(Q491,0)</f>
        <v>0</v>
      </c>
      <c r="S491" s="17" t="str">
        <f>LOOKUP(R491,{0,1,49,51,54,57,60,64,68,72,76,80,85,90,"i","w"},{"N","F","D-","D","D+","C-","C","C+","B-","B","B+","A-","A","A+","IC","W"})</f>
        <v>0</v>
      </c>
    </row>
    <row r="492" spans="1:19" customHeight="1" ht="13.5">
      <c r="A492" s="20" t="str">
        <f>'COURSE WORK'!A493</f>
        <v>0</v>
      </c>
      <c r="B492" s="21" t="str">
        <f>'COURSE WORK'!B493</f>
        <v>0</v>
      </c>
      <c r="C492" s="14" t="str">
        <f>'COURSE WORK'!O493</f>
        <v>0</v>
      </c>
      <c r="D492" s="31"/>
      <c r="J492" s="16" t="str">
        <f>10.6%*C492</f>
        <v>0</v>
      </c>
      <c r="K492" s="16" t="str">
        <f>5%*D492</f>
        <v>0</v>
      </c>
      <c r="L492" s="17" t="str">
        <f>20%*E492</f>
        <v>0</v>
      </c>
      <c r="M492" s="16" t="str">
        <f>35%*F492</f>
        <v>0</v>
      </c>
      <c r="N492" s="16" t="str">
        <f>5%*G492</f>
        <v>0</v>
      </c>
      <c r="O492" s="16" t="str">
        <f>SUM(J492:N492)</f>
        <v>0</v>
      </c>
      <c r="P492" s="18" t="str">
        <f>((H492+I492)%)*O492</f>
        <v>0</v>
      </c>
      <c r="Q492" s="16" t="str">
        <f>SUM(O492:P492)</f>
        <v>0</v>
      </c>
      <c r="R492" s="16" t="str">
        <f>ROUNDUP(Q492,0)</f>
        <v>0</v>
      </c>
      <c r="S492" s="17" t="str">
        <f>LOOKUP(R492,{0,1,49,51,54,57,60,64,68,72,76,80,85,90,"i","w"},{"N","F","D-","D","D+","C-","C","C+","B-","B","B+","A-","A","A+","IC","W"})</f>
        <v>0</v>
      </c>
    </row>
    <row r="493" spans="1:19" customHeight="1" ht="13.5">
      <c r="A493" s="20" t="str">
        <f>'COURSE WORK'!A494</f>
        <v>0</v>
      </c>
      <c r="B493" s="21" t="str">
        <f>'COURSE WORK'!B494</f>
        <v>0</v>
      </c>
      <c r="C493" s="14" t="str">
        <f>'COURSE WORK'!O494</f>
        <v>0</v>
      </c>
      <c r="D493" s="31"/>
      <c r="J493" s="16" t="str">
        <f>10.6%*C493</f>
        <v>0</v>
      </c>
      <c r="K493" s="16" t="str">
        <f>5%*D493</f>
        <v>0</v>
      </c>
      <c r="L493" s="17" t="str">
        <f>20%*E493</f>
        <v>0</v>
      </c>
      <c r="M493" s="16" t="str">
        <f>35%*F493</f>
        <v>0</v>
      </c>
      <c r="N493" s="16" t="str">
        <f>5%*G493</f>
        <v>0</v>
      </c>
      <c r="O493" s="16" t="str">
        <f>SUM(J493:N493)</f>
        <v>0</v>
      </c>
      <c r="P493" s="18" t="str">
        <f>((H493+I493)%)*O493</f>
        <v>0</v>
      </c>
      <c r="Q493" s="16" t="str">
        <f>SUM(O493:P493)</f>
        <v>0</v>
      </c>
      <c r="R493" s="16" t="str">
        <f>ROUNDUP(Q493,0)</f>
        <v>0</v>
      </c>
      <c r="S493" s="17" t="str">
        <f>LOOKUP(R493,{0,1,49,51,54,57,60,64,68,72,76,80,85,90,"i","w"},{"N","F","D-","D","D+","C-","C","C+","B-","B","B+","A-","A","A+","IC","W"})</f>
        <v>0</v>
      </c>
    </row>
    <row r="494" spans="1:19" customHeight="1" ht="13.5">
      <c r="A494" s="20" t="str">
        <f>'COURSE WORK'!A495</f>
        <v>0</v>
      </c>
      <c r="B494" s="21" t="str">
        <f>'COURSE WORK'!B495</f>
        <v>0</v>
      </c>
      <c r="C494" s="14" t="str">
        <f>'COURSE WORK'!O495</f>
        <v>0</v>
      </c>
      <c r="D494" s="31"/>
      <c r="J494" s="16" t="str">
        <f>10.6%*C494</f>
        <v>0</v>
      </c>
      <c r="K494" s="16" t="str">
        <f>5%*D494</f>
        <v>0</v>
      </c>
      <c r="L494" s="17" t="str">
        <f>20%*E494</f>
        <v>0</v>
      </c>
      <c r="M494" s="16" t="str">
        <f>35%*F494</f>
        <v>0</v>
      </c>
      <c r="N494" s="16" t="str">
        <f>5%*G494</f>
        <v>0</v>
      </c>
      <c r="O494" s="16" t="str">
        <f>SUM(J494:N494)</f>
        <v>0</v>
      </c>
      <c r="P494" s="18" t="str">
        <f>((H494+I494)%)*O494</f>
        <v>0</v>
      </c>
      <c r="Q494" s="16" t="str">
        <f>SUM(O494:P494)</f>
        <v>0</v>
      </c>
      <c r="R494" s="16" t="str">
        <f>ROUNDUP(Q494,0)</f>
        <v>0</v>
      </c>
      <c r="S494" s="17" t="str">
        <f>LOOKUP(R494,{0,1,49,51,54,57,60,64,68,72,76,80,85,90,"i","w"},{"N","F","D-","D","D+","C-","C","C+","B-","B","B+","A-","A","A+","IC","W"})</f>
        <v>0</v>
      </c>
    </row>
    <row r="495" spans="1:19" customHeight="1" ht="13.5">
      <c r="A495" s="20" t="str">
        <f>'COURSE WORK'!A496</f>
        <v>0</v>
      </c>
      <c r="B495" s="21" t="str">
        <f>'COURSE WORK'!B496</f>
        <v>0</v>
      </c>
      <c r="C495" s="14" t="str">
        <f>'COURSE WORK'!O496</f>
        <v>0</v>
      </c>
      <c r="D495" s="31"/>
      <c r="J495" s="16" t="str">
        <f>10.6%*C495</f>
        <v>0</v>
      </c>
      <c r="K495" s="16" t="str">
        <f>5%*D495</f>
        <v>0</v>
      </c>
      <c r="L495" s="17" t="str">
        <f>20%*E495</f>
        <v>0</v>
      </c>
      <c r="M495" s="16" t="str">
        <f>35%*F495</f>
        <v>0</v>
      </c>
      <c r="N495" s="16" t="str">
        <f>5%*G495</f>
        <v>0</v>
      </c>
      <c r="O495" s="16" t="str">
        <f>SUM(J495:N495)</f>
        <v>0</v>
      </c>
      <c r="P495" s="18" t="str">
        <f>((H495+I495)%)*O495</f>
        <v>0</v>
      </c>
      <c r="Q495" s="16" t="str">
        <f>SUM(O495:P495)</f>
        <v>0</v>
      </c>
      <c r="R495" s="16" t="str">
        <f>ROUNDUP(Q495,0)</f>
        <v>0</v>
      </c>
      <c r="S495" s="17" t="str">
        <f>LOOKUP(R495,{0,1,49,51,54,57,60,64,68,72,76,80,85,90,"i","w"},{"N","F","D-","D","D+","C-","C","C+","B-","B","B+","A-","A","A+","IC","W"})</f>
        <v>0</v>
      </c>
    </row>
    <row r="496" spans="1:19" customHeight="1" ht="13.5">
      <c r="A496" s="20" t="str">
        <f>'COURSE WORK'!A497</f>
        <v>0</v>
      </c>
      <c r="B496" s="21" t="str">
        <f>'COURSE WORK'!B497</f>
        <v>0</v>
      </c>
      <c r="C496" s="14" t="str">
        <f>'COURSE WORK'!O497</f>
        <v>0</v>
      </c>
      <c r="D496" s="31"/>
      <c r="J496" s="16" t="str">
        <f>10.6%*C496</f>
        <v>0</v>
      </c>
      <c r="K496" s="16" t="str">
        <f>5%*D496</f>
        <v>0</v>
      </c>
      <c r="L496" s="17" t="str">
        <f>20%*E496</f>
        <v>0</v>
      </c>
      <c r="M496" s="16" t="str">
        <f>35%*F496</f>
        <v>0</v>
      </c>
      <c r="N496" s="16" t="str">
        <f>5%*G496</f>
        <v>0</v>
      </c>
      <c r="O496" s="16" t="str">
        <f>SUM(J496:N496)</f>
        <v>0</v>
      </c>
      <c r="P496" s="18" t="str">
        <f>((H496+I496)%)*O496</f>
        <v>0</v>
      </c>
      <c r="Q496" s="16" t="str">
        <f>SUM(O496:P496)</f>
        <v>0</v>
      </c>
      <c r="R496" s="16" t="str">
        <f>ROUNDUP(Q496,0)</f>
        <v>0</v>
      </c>
      <c r="S496" s="17" t="str">
        <f>LOOKUP(R496,{0,1,49,51,54,57,60,64,68,72,76,80,85,90,"i","w"},{"N","F","D-","D","D+","C-","C","C+","B-","B","B+","A-","A","A+","IC","W"})</f>
        <v>0</v>
      </c>
    </row>
    <row r="497" spans="1:19" customHeight="1" ht="13.5">
      <c r="A497" s="20" t="str">
        <f>'COURSE WORK'!A498</f>
        <v>0</v>
      </c>
      <c r="B497" s="21" t="str">
        <f>'COURSE WORK'!B498</f>
        <v>0</v>
      </c>
      <c r="C497" s="14" t="str">
        <f>'COURSE WORK'!O498</f>
        <v>0</v>
      </c>
      <c r="D497" s="31"/>
      <c r="J497" s="16" t="str">
        <f>10.6%*C497</f>
        <v>0</v>
      </c>
      <c r="K497" s="16" t="str">
        <f>5%*D497</f>
        <v>0</v>
      </c>
      <c r="L497" s="17" t="str">
        <f>20%*E497</f>
        <v>0</v>
      </c>
      <c r="M497" s="16" t="str">
        <f>35%*F497</f>
        <v>0</v>
      </c>
      <c r="N497" s="16" t="str">
        <f>5%*G497</f>
        <v>0</v>
      </c>
      <c r="O497" s="16" t="str">
        <f>SUM(J497:N497)</f>
        <v>0</v>
      </c>
      <c r="P497" s="18" t="str">
        <f>((H497+I497)%)*O497</f>
        <v>0</v>
      </c>
      <c r="Q497" s="16" t="str">
        <f>SUM(O497:P497)</f>
        <v>0</v>
      </c>
      <c r="R497" s="16" t="str">
        <f>ROUNDUP(Q497,0)</f>
        <v>0</v>
      </c>
      <c r="S497" s="17" t="str">
        <f>LOOKUP(R497,{0,1,49,51,54,57,60,64,68,72,76,80,85,90,"i","w"},{"N","F","D-","D","D+","C-","C","C+","B-","B","B+","A-","A","A+","IC","W"})</f>
        <v>0</v>
      </c>
    </row>
    <row r="498" spans="1:19" customHeight="1" ht="13.5">
      <c r="A498" s="20" t="str">
        <f>'COURSE WORK'!A499</f>
        <v>0</v>
      </c>
      <c r="B498" s="21" t="str">
        <f>'COURSE WORK'!B499</f>
        <v>0</v>
      </c>
      <c r="C498" s="14" t="str">
        <f>'COURSE WORK'!O499</f>
        <v>0</v>
      </c>
      <c r="D498" s="31"/>
      <c r="J498" s="16" t="str">
        <f>10.6%*C498</f>
        <v>0</v>
      </c>
      <c r="K498" s="16" t="str">
        <f>5%*D498</f>
        <v>0</v>
      </c>
      <c r="L498" s="17" t="str">
        <f>20%*E498</f>
        <v>0</v>
      </c>
      <c r="M498" s="16" t="str">
        <f>35%*F498</f>
        <v>0</v>
      </c>
      <c r="N498" s="16" t="str">
        <f>5%*G498</f>
        <v>0</v>
      </c>
      <c r="O498" s="16" t="str">
        <f>SUM(J498:N498)</f>
        <v>0</v>
      </c>
      <c r="P498" s="18" t="str">
        <f>((H498+I498)%)*O498</f>
        <v>0</v>
      </c>
      <c r="Q498" s="16" t="str">
        <f>SUM(O498:P498)</f>
        <v>0</v>
      </c>
      <c r="R498" s="16" t="str">
        <f>ROUNDUP(Q498,0)</f>
        <v>0</v>
      </c>
      <c r="S498" s="17" t="str">
        <f>LOOKUP(R498,{0,1,49,51,54,57,60,64,68,72,76,80,85,90,"i","w"},{"N","F","D-","D","D+","C-","C","C+","B-","B","B+","A-","A","A+","IC","W"})</f>
        <v>0</v>
      </c>
    </row>
    <row r="499" spans="1:19" customHeight="1" ht="13.5">
      <c r="A499" s="20" t="str">
        <f>'COURSE WORK'!A500</f>
        <v>0</v>
      </c>
      <c r="B499" s="21" t="str">
        <f>'COURSE WORK'!B500</f>
        <v>0</v>
      </c>
      <c r="C499" s="14" t="str">
        <f>'COURSE WORK'!O500</f>
        <v>0</v>
      </c>
      <c r="D499" s="31"/>
      <c r="J499" s="16" t="str">
        <f>10.6%*C499</f>
        <v>0</v>
      </c>
      <c r="K499" s="16" t="str">
        <f>5%*D499</f>
        <v>0</v>
      </c>
      <c r="L499" s="17" t="str">
        <f>20%*E499</f>
        <v>0</v>
      </c>
      <c r="M499" s="16" t="str">
        <f>35%*F499</f>
        <v>0</v>
      </c>
      <c r="N499" s="16" t="str">
        <f>5%*G499</f>
        <v>0</v>
      </c>
      <c r="O499" s="16" t="str">
        <f>SUM(J499:N499)</f>
        <v>0</v>
      </c>
      <c r="P499" s="18" t="str">
        <f>((H499+I499)%)*O499</f>
        <v>0</v>
      </c>
      <c r="Q499" s="16" t="str">
        <f>SUM(O499:P499)</f>
        <v>0</v>
      </c>
      <c r="R499" s="16" t="str">
        <f>ROUNDUP(Q499,0)</f>
        <v>0</v>
      </c>
      <c r="S499" s="17" t="str">
        <f>LOOKUP(R499,{0,1,49,51,54,57,60,64,68,72,76,80,85,90,"i","w"},{"N","F","D-","D","D+","C-","C","C+","B-","B","B+","A-","A","A+","IC","W"})</f>
        <v>0</v>
      </c>
    </row>
    <row r="500" spans="1:19" customHeight="1" ht="13.5">
      <c r="A500" s="20" t="str">
        <f>'COURSE WORK'!A501</f>
        <v>0</v>
      </c>
      <c r="B500" s="21" t="str">
        <f>'COURSE WORK'!B501</f>
        <v>0</v>
      </c>
      <c r="C500" s="14" t="str">
        <f>'COURSE WORK'!O501</f>
        <v>0</v>
      </c>
      <c r="D500" s="31"/>
      <c r="J500" s="16" t="str">
        <f>10.6%*C500</f>
        <v>0</v>
      </c>
      <c r="K500" s="16" t="str">
        <f>5%*D500</f>
        <v>0</v>
      </c>
      <c r="L500" s="17" t="str">
        <f>20%*E500</f>
        <v>0</v>
      </c>
      <c r="M500" s="16" t="str">
        <f>35%*F500</f>
        <v>0</v>
      </c>
      <c r="N500" s="16" t="str">
        <f>5%*G500</f>
        <v>0</v>
      </c>
      <c r="O500" s="16" t="str">
        <f>SUM(J500:N500)</f>
        <v>0</v>
      </c>
      <c r="P500" s="18" t="str">
        <f>((H500+I500)%)*O500</f>
        <v>0</v>
      </c>
      <c r="Q500" s="16" t="str">
        <f>SUM(O500:P500)</f>
        <v>0</v>
      </c>
      <c r="R500" s="16" t="str">
        <f>ROUNDUP(Q500,0)</f>
        <v>0</v>
      </c>
      <c r="S500" s="17" t="str">
        <f>LOOKUP(R500,{0,1,49,51,54,57,60,64,68,72,76,80,85,90,"i","w"},{"N","F","D-","D","D+","C-","C","C+","B-","B","B+","A-","A","A+","IC","W"})</f>
        <v>0</v>
      </c>
    </row>
    <row r="501" spans="1:19" customHeight="1" ht="13.5">
      <c r="A501" s="20" t="str">
        <f>'COURSE WORK'!A502</f>
        <v>0</v>
      </c>
      <c r="B501" s="21" t="str">
        <f>'COURSE WORK'!B502</f>
        <v>0</v>
      </c>
      <c r="C501" s="14" t="str">
        <f>'COURSE WORK'!O502</f>
        <v>0</v>
      </c>
      <c r="D501" s="31"/>
      <c r="J501" s="16" t="str">
        <f>10.6%*C501</f>
        <v>0</v>
      </c>
      <c r="K501" s="16" t="str">
        <f>5%*D501</f>
        <v>0</v>
      </c>
      <c r="L501" s="17" t="str">
        <f>20%*E501</f>
        <v>0</v>
      </c>
      <c r="M501" s="16" t="str">
        <f>35%*F501</f>
        <v>0</v>
      </c>
      <c r="N501" s="16" t="str">
        <f>5%*G501</f>
        <v>0</v>
      </c>
      <c r="O501" s="16" t="str">
        <f>SUM(J501:N501)</f>
        <v>0</v>
      </c>
      <c r="P501" s="18" t="str">
        <f>((H501+I501)%)*O501</f>
        <v>0</v>
      </c>
      <c r="Q501" s="16" t="str">
        <f>SUM(O501:P501)</f>
        <v>0</v>
      </c>
      <c r="R501" s="16" t="str">
        <f>ROUNDUP(Q501,0)</f>
        <v>0</v>
      </c>
      <c r="S501" s="17" t="str">
        <f>LOOKUP(R501,{0,1,49,51,54,57,60,64,68,72,76,80,85,90,"i","w"},{"N","F","D-","D","D+","C-","C","C+","B-","B","B+","A-","A","A+","IC","W"})</f>
        <v>0</v>
      </c>
    </row>
    <row r="502" spans="1:19" customHeight="1" ht="13.5">
      <c r="A502" s="20" t="str">
        <f>'COURSE WORK'!A503</f>
        <v>0</v>
      </c>
      <c r="B502" s="21" t="str">
        <f>'COURSE WORK'!B503</f>
        <v>0</v>
      </c>
      <c r="C502" s="14" t="str">
        <f>'COURSE WORK'!O503</f>
        <v>0</v>
      </c>
      <c r="D502" s="31"/>
      <c r="J502" s="16" t="str">
        <f>10.6%*C502</f>
        <v>0</v>
      </c>
      <c r="K502" s="16" t="str">
        <f>5%*D502</f>
        <v>0</v>
      </c>
      <c r="L502" s="17" t="str">
        <f>20%*E502</f>
        <v>0</v>
      </c>
      <c r="M502" s="16" t="str">
        <f>35%*F502</f>
        <v>0</v>
      </c>
      <c r="N502" s="16" t="str">
        <f>5%*G502</f>
        <v>0</v>
      </c>
      <c r="O502" s="16" t="str">
        <f>SUM(J502:N502)</f>
        <v>0</v>
      </c>
      <c r="P502" s="18" t="str">
        <f>((H502+I502)%)*O502</f>
        <v>0</v>
      </c>
      <c r="Q502" s="16" t="str">
        <f>SUM(O502:P502)</f>
        <v>0</v>
      </c>
      <c r="R502" s="16" t="str">
        <f>ROUNDUP(Q502,0)</f>
        <v>0</v>
      </c>
      <c r="S502" s="17" t="str">
        <f>LOOKUP(R502,{0,1,49,51,54,57,60,64,68,72,76,80,85,90,"i","w"},{"N","F","D-","D","D+","C-","C","C+","B-","B","B+","A-","A","A+","IC","W"})</f>
        <v>0</v>
      </c>
    </row>
    <row r="503" spans="1:19" customHeight="1" ht="13.5">
      <c r="A503" s="20" t="str">
        <f>'COURSE WORK'!A504</f>
        <v>0</v>
      </c>
      <c r="B503" s="21" t="str">
        <f>'COURSE WORK'!B504</f>
        <v>0</v>
      </c>
      <c r="C503" s="14" t="str">
        <f>'COURSE WORK'!O504</f>
        <v>0</v>
      </c>
      <c r="D503" s="31"/>
      <c r="J503" s="16" t="str">
        <f>10.6%*C503</f>
        <v>0</v>
      </c>
      <c r="K503" s="16" t="str">
        <f>5%*D503</f>
        <v>0</v>
      </c>
      <c r="L503" s="17" t="str">
        <f>20%*E503</f>
        <v>0</v>
      </c>
      <c r="M503" s="16" t="str">
        <f>35%*F503</f>
        <v>0</v>
      </c>
      <c r="N503" s="16" t="str">
        <f>5%*G503</f>
        <v>0</v>
      </c>
      <c r="O503" s="16" t="str">
        <f>SUM(J503:N503)</f>
        <v>0</v>
      </c>
      <c r="P503" s="18" t="str">
        <f>((H503+I503)%)*O503</f>
        <v>0</v>
      </c>
      <c r="Q503" s="16" t="str">
        <f>SUM(O503:P503)</f>
        <v>0</v>
      </c>
      <c r="R503" s="16" t="str">
        <f>ROUNDUP(Q503,0)</f>
        <v>0</v>
      </c>
      <c r="S503" s="17" t="str">
        <f>LOOKUP(R503,{0,1,49,51,54,57,60,64,68,72,76,80,85,90,"i","w"},{"N","F","D-","D","D+","C-","C","C+","B-","B","B+","A-","A","A+","IC","W"})</f>
        <v>0</v>
      </c>
    </row>
    <row r="504" spans="1:19" customHeight="1" ht="13.5">
      <c r="A504" s="20" t="str">
        <f>'COURSE WORK'!A505</f>
        <v>0</v>
      </c>
      <c r="B504" s="21" t="str">
        <f>'COURSE WORK'!B505</f>
        <v>0</v>
      </c>
      <c r="C504" s="14" t="str">
        <f>'COURSE WORK'!O505</f>
        <v>0</v>
      </c>
      <c r="D504" s="31"/>
      <c r="J504" s="16" t="str">
        <f>10.6%*C504</f>
        <v>0</v>
      </c>
      <c r="K504" s="16" t="str">
        <f>5%*D504</f>
        <v>0</v>
      </c>
      <c r="L504" s="17" t="str">
        <f>20%*E504</f>
        <v>0</v>
      </c>
      <c r="M504" s="16" t="str">
        <f>35%*F504</f>
        <v>0</v>
      </c>
      <c r="N504" s="16" t="str">
        <f>5%*G504</f>
        <v>0</v>
      </c>
      <c r="O504" s="16" t="str">
        <f>SUM(J504:N504)</f>
        <v>0</v>
      </c>
      <c r="P504" s="18" t="str">
        <f>((H504+I504)%)*O504</f>
        <v>0</v>
      </c>
      <c r="Q504" s="16" t="str">
        <f>SUM(O504:P504)</f>
        <v>0</v>
      </c>
      <c r="R504" s="16" t="str">
        <f>ROUNDUP(Q504,0)</f>
        <v>0</v>
      </c>
      <c r="S504" s="17" t="str">
        <f>LOOKUP(R504,{0,1,49,51,54,57,60,64,68,72,76,80,85,90,"i","w"},{"N","F","D-","D","D+","C-","C","C+","B-","B","B+","A-","A","A+","IC","W"})</f>
        <v>0</v>
      </c>
    </row>
    <row r="505" spans="1:19" customHeight="1" ht="13.5">
      <c r="A505" s="20" t="str">
        <f>'COURSE WORK'!A506</f>
        <v>0</v>
      </c>
      <c r="B505" s="21" t="str">
        <f>'COURSE WORK'!B506</f>
        <v>0</v>
      </c>
      <c r="C505" s="14" t="str">
        <f>'COURSE WORK'!O506</f>
        <v>0</v>
      </c>
      <c r="D505" s="31"/>
      <c r="J505" s="16" t="str">
        <f>10.6%*C505</f>
        <v>0</v>
      </c>
      <c r="K505" s="16" t="str">
        <f>5%*D505</f>
        <v>0</v>
      </c>
      <c r="L505" s="17" t="str">
        <f>20%*E505</f>
        <v>0</v>
      </c>
      <c r="M505" s="16" t="str">
        <f>35%*F505</f>
        <v>0</v>
      </c>
      <c r="N505" s="16" t="str">
        <f>5%*G505</f>
        <v>0</v>
      </c>
      <c r="O505" s="16" t="str">
        <f>SUM(J505:N505)</f>
        <v>0</v>
      </c>
      <c r="P505" s="18" t="str">
        <f>((H505+I505)%)*O505</f>
        <v>0</v>
      </c>
      <c r="Q505" s="16" t="str">
        <f>SUM(O505:P505)</f>
        <v>0</v>
      </c>
      <c r="R505" s="16" t="str">
        <f>ROUNDUP(Q505,0)</f>
        <v>0</v>
      </c>
      <c r="S505" s="17" t="str">
        <f>LOOKUP(R505,{0,1,49,51,54,57,60,64,68,72,76,80,85,90,"i","w"},{"N","F","D-","D","D+","C-","C","C+","B-","B","B+","A-","A","A+","IC","W"})</f>
        <v>0</v>
      </c>
    </row>
    <row r="506" spans="1:19" customHeight="1" ht="13.5">
      <c r="A506" s="20" t="str">
        <f>'COURSE WORK'!A507</f>
        <v>0</v>
      </c>
      <c r="B506" s="21" t="str">
        <f>'COURSE WORK'!B507</f>
        <v>0</v>
      </c>
      <c r="C506" s="14" t="str">
        <f>'COURSE WORK'!O507</f>
        <v>0</v>
      </c>
      <c r="D506" s="31"/>
      <c r="J506" s="16" t="str">
        <f>10.6%*C506</f>
        <v>0</v>
      </c>
      <c r="K506" s="16" t="str">
        <f>5%*D506</f>
        <v>0</v>
      </c>
      <c r="L506" s="17" t="str">
        <f>20%*E506</f>
        <v>0</v>
      </c>
      <c r="M506" s="16" t="str">
        <f>35%*F506</f>
        <v>0</v>
      </c>
      <c r="N506" s="16" t="str">
        <f>5%*G506</f>
        <v>0</v>
      </c>
      <c r="O506" s="16" t="str">
        <f>SUM(J506:N506)</f>
        <v>0</v>
      </c>
      <c r="P506" s="18" t="str">
        <f>((H506+I506)%)*O506</f>
        <v>0</v>
      </c>
      <c r="Q506" s="16" t="str">
        <f>SUM(O506:P506)</f>
        <v>0</v>
      </c>
      <c r="R506" s="16" t="str">
        <f>ROUNDUP(Q506,0)</f>
        <v>0</v>
      </c>
      <c r="S506" s="17" t="str">
        <f>LOOKUP(R506,{0,1,49,51,54,57,60,64,68,72,76,80,85,90,"i","w"},{"N","F","D-","D","D+","C-","C","C+","B-","B","B+","A-","A","A+","IC","W"})</f>
        <v>0</v>
      </c>
    </row>
    <row r="507" spans="1:19" customHeight="1" ht="13.5">
      <c r="A507" s="20" t="str">
        <f>'COURSE WORK'!A508</f>
        <v>0</v>
      </c>
      <c r="B507" s="21" t="str">
        <f>'COURSE WORK'!B508</f>
        <v>0</v>
      </c>
      <c r="C507" s="14" t="str">
        <f>'COURSE WORK'!O508</f>
        <v>0</v>
      </c>
      <c r="D507" s="31"/>
      <c r="J507" s="16" t="str">
        <f>10.6%*C507</f>
        <v>0</v>
      </c>
      <c r="K507" s="16" t="str">
        <f>5%*D507</f>
        <v>0</v>
      </c>
      <c r="L507" s="17" t="str">
        <f>20%*E507</f>
        <v>0</v>
      </c>
      <c r="M507" s="16" t="str">
        <f>35%*F507</f>
        <v>0</v>
      </c>
      <c r="N507" s="16" t="str">
        <f>5%*G507</f>
        <v>0</v>
      </c>
      <c r="O507" s="16" t="str">
        <f>SUM(J507:N507)</f>
        <v>0</v>
      </c>
      <c r="P507" s="18" t="str">
        <f>((H507+I507)%)*O507</f>
        <v>0</v>
      </c>
      <c r="Q507" s="16" t="str">
        <f>SUM(O507:P507)</f>
        <v>0</v>
      </c>
      <c r="R507" s="16" t="str">
        <f>ROUNDUP(Q507,0)</f>
        <v>0</v>
      </c>
      <c r="S507" s="17" t="str">
        <f>LOOKUP(R507,{0,1,49,51,54,57,60,64,68,72,76,80,85,90,"i","w"},{"N","F","D-","D","D+","C-","C","C+","B-","B","B+","A-","A","A+","IC","W"})</f>
        <v>0</v>
      </c>
    </row>
    <row r="508" spans="1:19" customHeight="1" ht="13.5">
      <c r="A508" s="20" t="str">
        <f>'COURSE WORK'!A509</f>
        <v>0</v>
      </c>
      <c r="B508" s="21" t="str">
        <f>'COURSE WORK'!B509</f>
        <v>0</v>
      </c>
      <c r="C508" s="14" t="str">
        <f>'COURSE WORK'!O509</f>
        <v>0</v>
      </c>
      <c r="D508" s="31"/>
      <c r="J508" s="16" t="str">
        <f>10.6%*C508</f>
        <v>0</v>
      </c>
      <c r="K508" s="16" t="str">
        <f>5%*D508</f>
        <v>0</v>
      </c>
      <c r="L508" s="17" t="str">
        <f>20%*E508</f>
        <v>0</v>
      </c>
      <c r="M508" s="16" t="str">
        <f>35%*F508</f>
        <v>0</v>
      </c>
      <c r="N508" s="16" t="str">
        <f>5%*G508</f>
        <v>0</v>
      </c>
      <c r="O508" s="16" t="str">
        <f>SUM(J508:N508)</f>
        <v>0</v>
      </c>
      <c r="P508" s="18" t="str">
        <f>((H508+I508)%)*O508</f>
        <v>0</v>
      </c>
      <c r="Q508" s="16" t="str">
        <f>SUM(O508:P508)</f>
        <v>0</v>
      </c>
      <c r="R508" s="16" t="str">
        <f>ROUNDUP(Q508,0)</f>
        <v>0</v>
      </c>
      <c r="S508" s="17" t="str">
        <f>LOOKUP(R508,{0,1,49,51,54,57,60,64,68,72,76,80,85,90,"i","w"},{"N","F","D-","D","D+","C-","C","C+","B-","B","B+","A-","A","A+","IC","W"})</f>
        <v>0</v>
      </c>
    </row>
    <row r="509" spans="1:19" customHeight="1" ht="13.5">
      <c r="A509" s="20" t="str">
        <f>'COURSE WORK'!A510</f>
        <v>0</v>
      </c>
      <c r="B509" s="21" t="str">
        <f>'COURSE WORK'!B510</f>
        <v>0</v>
      </c>
      <c r="C509" s="14" t="str">
        <f>'COURSE WORK'!O510</f>
        <v>0</v>
      </c>
      <c r="D509" s="31"/>
      <c r="J509" s="16" t="str">
        <f>10.6%*C509</f>
        <v>0</v>
      </c>
      <c r="K509" s="16" t="str">
        <f>5%*D509</f>
        <v>0</v>
      </c>
      <c r="L509" s="17" t="str">
        <f>20%*E509</f>
        <v>0</v>
      </c>
      <c r="M509" s="16" t="str">
        <f>35%*F509</f>
        <v>0</v>
      </c>
      <c r="N509" s="16" t="str">
        <f>5%*G509</f>
        <v>0</v>
      </c>
      <c r="O509" s="16" t="str">
        <f>SUM(J509:N509)</f>
        <v>0</v>
      </c>
      <c r="P509" s="18" t="str">
        <f>((H509+I509)%)*O509</f>
        <v>0</v>
      </c>
      <c r="Q509" s="16" t="str">
        <f>SUM(O509:P509)</f>
        <v>0</v>
      </c>
      <c r="R509" s="16" t="str">
        <f>ROUNDUP(Q509,0)</f>
        <v>0</v>
      </c>
      <c r="S509" s="17" t="str">
        <f>LOOKUP(R509,{0,1,49,51,54,57,60,64,68,72,76,80,85,90,"i","w"},{"N","F","D-","D","D+","C-","C","C+","B-","B","B+","A-","A","A+","IC","W"})</f>
        <v>0</v>
      </c>
    </row>
    <row r="510" spans="1:19" customHeight="1" ht="13.5">
      <c r="A510" s="20" t="str">
        <f>'COURSE WORK'!A511</f>
        <v>0</v>
      </c>
      <c r="B510" s="21" t="str">
        <f>'COURSE WORK'!B511</f>
        <v>0</v>
      </c>
      <c r="C510" s="14" t="str">
        <f>'COURSE WORK'!O511</f>
        <v>0</v>
      </c>
      <c r="D510" s="31"/>
      <c r="J510" s="16" t="str">
        <f>10.6%*C510</f>
        <v>0</v>
      </c>
      <c r="K510" s="16" t="str">
        <f>5%*D510</f>
        <v>0</v>
      </c>
      <c r="L510" s="17" t="str">
        <f>20%*E510</f>
        <v>0</v>
      </c>
      <c r="M510" s="16" t="str">
        <f>35%*F510</f>
        <v>0</v>
      </c>
      <c r="N510" s="16" t="str">
        <f>5%*G510</f>
        <v>0</v>
      </c>
      <c r="O510" s="16" t="str">
        <f>SUM(J510:N510)</f>
        <v>0</v>
      </c>
      <c r="P510" s="18" t="str">
        <f>((H510+I510)%)*O510</f>
        <v>0</v>
      </c>
      <c r="Q510" s="16" t="str">
        <f>SUM(O510:P510)</f>
        <v>0</v>
      </c>
      <c r="R510" s="16" t="str">
        <f>ROUNDUP(Q510,0)</f>
        <v>0</v>
      </c>
      <c r="S510" s="17" t="str">
        <f>LOOKUP(R510,{0,1,49,51,54,57,60,64,68,72,76,80,85,90,"i","w"},{"N","F","D-","D","D+","C-","C","C+","B-","B","B+","A-","A","A+","IC","W"})</f>
        <v>0</v>
      </c>
    </row>
    <row r="511" spans="1:19" customHeight="1" ht="13.5">
      <c r="A511" s="20" t="str">
        <f>'COURSE WORK'!A512</f>
        <v>0</v>
      </c>
      <c r="B511" s="21" t="str">
        <f>'COURSE WORK'!B512</f>
        <v>0</v>
      </c>
      <c r="C511" s="14" t="str">
        <f>'COURSE WORK'!O512</f>
        <v>0</v>
      </c>
      <c r="D511" s="31"/>
      <c r="J511" s="16" t="str">
        <f>10.6%*C511</f>
        <v>0</v>
      </c>
      <c r="K511" s="16" t="str">
        <f>5%*D511</f>
        <v>0</v>
      </c>
      <c r="L511" s="17" t="str">
        <f>20%*E511</f>
        <v>0</v>
      </c>
      <c r="M511" s="16" t="str">
        <f>35%*F511</f>
        <v>0</v>
      </c>
      <c r="N511" s="16" t="str">
        <f>5%*G511</f>
        <v>0</v>
      </c>
      <c r="O511" s="16" t="str">
        <f>SUM(J511:N511)</f>
        <v>0</v>
      </c>
      <c r="P511" s="18" t="str">
        <f>((H511+I511)%)*O511</f>
        <v>0</v>
      </c>
      <c r="Q511" s="16" t="str">
        <f>SUM(O511:P511)</f>
        <v>0</v>
      </c>
      <c r="R511" s="16" t="str">
        <f>ROUNDUP(Q511,0)</f>
        <v>0</v>
      </c>
      <c r="S511" s="17" t="str">
        <f>LOOKUP(R511,{0,1,49,51,54,57,60,64,68,72,76,80,85,90,"i","w"},{"N","F","D-","D","D+","C-","C","C+","B-","B","B+","A-","A","A+","IC","W"})</f>
        <v>0</v>
      </c>
    </row>
    <row r="512" spans="1:19" customHeight="1" ht="13.5">
      <c r="A512" s="20" t="str">
        <f>'COURSE WORK'!A513</f>
        <v>0</v>
      </c>
      <c r="B512" s="21" t="str">
        <f>'COURSE WORK'!B513</f>
        <v>0</v>
      </c>
      <c r="C512" s="14" t="str">
        <f>'COURSE WORK'!O513</f>
        <v>0</v>
      </c>
      <c r="D512" s="31"/>
      <c r="J512" s="16" t="str">
        <f>10.6%*C512</f>
        <v>0</v>
      </c>
      <c r="K512" s="16" t="str">
        <f>5%*D512</f>
        <v>0</v>
      </c>
      <c r="L512" s="17" t="str">
        <f>20%*E512</f>
        <v>0</v>
      </c>
      <c r="M512" s="16" t="str">
        <f>35%*F512</f>
        <v>0</v>
      </c>
      <c r="N512" s="16" t="str">
        <f>5%*G512</f>
        <v>0</v>
      </c>
      <c r="O512" s="16" t="str">
        <f>SUM(J512:N512)</f>
        <v>0</v>
      </c>
      <c r="P512" s="18" t="str">
        <f>((H512+I512)%)*O512</f>
        <v>0</v>
      </c>
      <c r="Q512" s="16" t="str">
        <f>SUM(O512:P512)</f>
        <v>0</v>
      </c>
      <c r="R512" s="16" t="str">
        <f>ROUNDUP(Q512,0)</f>
        <v>0</v>
      </c>
      <c r="S512" s="17" t="str">
        <f>LOOKUP(R512,{0,1,49,51,54,57,60,64,68,72,76,80,85,90,"i","w"},{"N","F","D-","D","D+","C-","C","C+","B-","B","B+","A-","A","A+","IC","W"})</f>
        <v>0</v>
      </c>
    </row>
    <row r="513" spans="1:19" customHeight="1" ht="13.5">
      <c r="A513" s="20" t="str">
        <f>'COURSE WORK'!A514</f>
        <v>0</v>
      </c>
      <c r="B513" s="21" t="str">
        <f>'COURSE WORK'!B514</f>
        <v>0</v>
      </c>
      <c r="C513" s="14" t="str">
        <f>'COURSE WORK'!O514</f>
        <v>0</v>
      </c>
      <c r="D513" s="31"/>
      <c r="J513" s="16" t="str">
        <f>10.6%*C513</f>
        <v>0</v>
      </c>
      <c r="K513" s="16" t="str">
        <f>5%*D513</f>
        <v>0</v>
      </c>
      <c r="L513" s="17" t="str">
        <f>20%*E513</f>
        <v>0</v>
      </c>
      <c r="M513" s="16" t="str">
        <f>35%*F513</f>
        <v>0</v>
      </c>
      <c r="N513" s="16" t="str">
        <f>5%*G513</f>
        <v>0</v>
      </c>
      <c r="O513" s="16" t="str">
        <f>SUM(J513:N513)</f>
        <v>0</v>
      </c>
      <c r="P513" s="18" t="str">
        <f>((H513+I513)%)*O513</f>
        <v>0</v>
      </c>
      <c r="Q513" s="16" t="str">
        <f>SUM(O513:P513)</f>
        <v>0</v>
      </c>
      <c r="R513" s="16" t="str">
        <f>ROUNDUP(Q513,0)</f>
        <v>0</v>
      </c>
      <c r="S513" s="17" t="str">
        <f>LOOKUP(R513,{0,1,49,51,54,57,60,64,68,72,76,80,85,90,"i","w"},{"N","F","D-","D","D+","C-","C","C+","B-","B","B+","A-","A","A+","IC","W"})</f>
        <v>0</v>
      </c>
    </row>
    <row r="514" spans="1:19" customHeight="1" ht="13.5">
      <c r="A514" s="20" t="str">
        <f>'COURSE WORK'!A515</f>
        <v>0</v>
      </c>
      <c r="B514" s="21" t="str">
        <f>'COURSE WORK'!B515</f>
        <v>0</v>
      </c>
      <c r="C514" s="14" t="str">
        <f>'COURSE WORK'!O515</f>
        <v>0</v>
      </c>
      <c r="D514" s="31"/>
      <c r="J514" s="16" t="str">
        <f>10.6%*C514</f>
        <v>0</v>
      </c>
      <c r="K514" s="16" t="str">
        <f>5%*D514</f>
        <v>0</v>
      </c>
      <c r="L514" s="17" t="str">
        <f>20%*E514</f>
        <v>0</v>
      </c>
      <c r="M514" s="16" t="str">
        <f>35%*F514</f>
        <v>0</v>
      </c>
      <c r="N514" s="16" t="str">
        <f>5%*G514</f>
        <v>0</v>
      </c>
      <c r="O514" s="16" t="str">
        <f>SUM(J514:N514)</f>
        <v>0</v>
      </c>
      <c r="P514" s="18" t="str">
        <f>((H514+I514)%)*O514</f>
        <v>0</v>
      </c>
      <c r="Q514" s="16" t="str">
        <f>SUM(O514:P514)</f>
        <v>0</v>
      </c>
      <c r="R514" s="16" t="str">
        <f>ROUNDUP(Q514,0)</f>
        <v>0</v>
      </c>
      <c r="S514" s="17" t="str">
        <f>LOOKUP(R514,{0,1,49,51,54,57,60,64,68,72,76,80,85,90,"i","w"},{"N","F","D-","D","D+","C-","C","C+","B-","B","B+","A-","A","A+","IC","W"})</f>
        <v>0</v>
      </c>
    </row>
    <row r="515" spans="1:19" customHeight="1" ht="13.5">
      <c r="A515" s="20" t="str">
        <f>'COURSE WORK'!A516</f>
        <v>0</v>
      </c>
      <c r="B515" s="21" t="str">
        <f>'COURSE WORK'!B516</f>
        <v>0</v>
      </c>
      <c r="C515" s="14" t="str">
        <f>'COURSE WORK'!O516</f>
        <v>0</v>
      </c>
      <c r="D515" s="31"/>
      <c r="J515" s="16" t="str">
        <f>10.6%*C515</f>
        <v>0</v>
      </c>
      <c r="K515" s="16" t="str">
        <f>5%*D515</f>
        <v>0</v>
      </c>
      <c r="L515" s="17" t="str">
        <f>20%*E515</f>
        <v>0</v>
      </c>
      <c r="M515" s="16" t="str">
        <f>35%*F515</f>
        <v>0</v>
      </c>
      <c r="N515" s="16" t="str">
        <f>5%*G515</f>
        <v>0</v>
      </c>
      <c r="O515" s="16" t="str">
        <f>SUM(J515:N515)</f>
        <v>0</v>
      </c>
      <c r="P515" s="18" t="str">
        <f>((H515+I515)%)*O515</f>
        <v>0</v>
      </c>
      <c r="Q515" s="16" t="str">
        <f>SUM(O515:P515)</f>
        <v>0</v>
      </c>
      <c r="R515" s="16" t="str">
        <f>ROUNDUP(Q515,0)</f>
        <v>0</v>
      </c>
      <c r="S515" s="17" t="str">
        <f>LOOKUP(R515,{0,1,49,51,54,57,60,64,68,72,76,80,85,90,"i","w"},{"N","F","D-","D","D+","C-","C","C+","B-","B","B+","A-","A","A+","IC","W"})</f>
        <v>0</v>
      </c>
    </row>
    <row r="516" spans="1:19" customHeight="1" ht="13.5">
      <c r="A516" s="20" t="str">
        <f>'COURSE WORK'!A517</f>
        <v>0</v>
      </c>
      <c r="B516" s="21" t="str">
        <f>'COURSE WORK'!B517</f>
        <v>0</v>
      </c>
      <c r="C516" s="14" t="str">
        <f>'COURSE WORK'!O517</f>
        <v>0</v>
      </c>
      <c r="D516" s="31"/>
      <c r="J516" s="16" t="str">
        <f>10.6%*C516</f>
        <v>0</v>
      </c>
      <c r="K516" s="16" t="str">
        <f>5%*D516</f>
        <v>0</v>
      </c>
      <c r="L516" s="17" t="str">
        <f>20%*E516</f>
        <v>0</v>
      </c>
      <c r="M516" s="16" t="str">
        <f>35%*F516</f>
        <v>0</v>
      </c>
      <c r="N516" s="16" t="str">
        <f>5%*G516</f>
        <v>0</v>
      </c>
      <c r="O516" s="16" t="str">
        <f>SUM(J516:N516)</f>
        <v>0</v>
      </c>
      <c r="P516" s="18" t="str">
        <f>((H516+I516)%)*O516</f>
        <v>0</v>
      </c>
      <c r="Q516" s="16" t="str">
        <f>SUM(O516:P516)</f>
        <v>0</v>
      </c>
      <c r="R516" s="16" t="str">
        <f>ROUNDUP(Q516,0)</f>
        <v>0</v>
      </c>
      <c r="S516" s="17" t="str">
        <f>LOOKUP(R516,{0,1,49,51,54,57,60,64,68,72,76,80,85,90,"i","w"},{"N","F","D-","D","D+","C-","C","C+","B-","B","B+","A-","A","A+","IC","W"})</f>
        <v>0</v>
      </c>
    </row>
    <row r="517" spans="1:19" customHeight="1" ht="13.5">
      <c r="A517" s="20" t="str">
        <f>'COURSE WORK'!A518</f>
        <v>0</v>
      </c>
      <c r="B517" s="21" t="str">
        <f>'COURSE WORK'!B518</f>
        <v>0</v>
      </c>
      <c r="C517" s="14" t="str">
        <f>'COURSE WORK'!O518</f>
        <v>0</v>
      </c>
      <c r="D517" s="31"/>
      <c r="J517" s="16" t="str">
        <f>10.6%*C517</f>
        <v>0</v>
      </c>
      <c r="K517" s="16" t="str">
        <f>5%*D517</f>
        <v>0</v>
      </c>
      <c r="L517" s="17" t="str">
        <f>20%*E517</f>
        <v>0</v>
      </c>
      <c r="M517" s="16" t="str">
        <f>35%*F517</f>
        <v>0</v>
      </c>
      <c r="N517" s="16" t="str">
        <f>5%*G517</f>
        <v>0</v>
      </c>
      <c r="O517" s="16" t="str">
        <f>SUM(J517:N517)</f>
        <v>0</v>
      </c>
      <c r="P517" s="18" t="str">
        <f>((H517+I517)%)*O517</f>
        <v>0</v>
      </c>
      <c r="Q517" s="16" t="str">
        <f>SUM(O517:P517)</f>
        <v>0</v>
      </c>
      <c r="R517" s="16" t="str">
        <f>ROUNDUP(Q517,0)</f>
        <v>0</v>
      </c>
      <c r="S517" s="17" t="str">
        <f>LOOKUP(R517,{0,1,49,51,54,57,60,64,68,72,76,80,85,90,"i","w"},{"N","F","D-","D","D+","C-","C","C+","B-","B","B+","A-","A","A+","IC","W"})</f>
        <v>0</v>
      </c>
    </row>
    <row r="518" spans="1:19" customHeight="1" ht="13.5">
      <c r="A518" s="20" t="str">
        <f>'COURSE WORK'!A519</f>
        <v>0</v>
      </c>
      <c r="B518" s="21" t="str">
        <f>'COURSE WORK'!B519</f>
        <v>0</v>
      </c>
      <c r="C518" s="14" t="str">
        <f>'COURSE WORK'!O519</f>
        <v>0</v>
      </c>
      <c r="D518" s="31"/>
      <c r="J518" s="16" t="str">
        <f>10.6%*C518</f>
        <v>0</v>
      </c>
      <c r="K518" s="16" t="str">
        <f>5%*D518</f>
        <v>0</v>
      </c>
      <c r="L518" s="17" t="str">
        <f>20%*E518</f>
        <v>0</v>
      </c>
      <c r="M518" s="16" t="str">
        <f>35%*F518</f>
        <v>0</v>
      </c>
      <c r="N518" s="16" t="str">
        <f>5%*G518</f>
        <v>0</v>
      </c>
      <c r="O518" s="16" t="str">
        <f>SUM(J518:N518)</f>
        <v>0</v>
      </c>
      <c r="P518" s="18" t="str">
        <f>((H518+I518)%)*O518</f>
        <v>0</v>
      </c>
      <c r="Q518" s="16" t="str">
        <f>SUM(O518:P518)</f>
        <v>0</v>
      </c>
      <c r="R518" s="16" t="str">
        <f>ROUNDUP(Q518,0)</f>
        <v>0</v>
      </c>
      <c r="S518" s="17" t="str">
        <f>LOOKUP(R518,{0,1,49,51,54,57,60,64,68,72,76,80,85,90,"i","w"},{"N","F","D-","D","D+","C-","C","C+","B-","B","B+","A-","A","A+","IC","W"})</f>
        <v>0</v>
      </c>
    </row>
    <row r="519" spans="1:19" customHeight="1" ht="13.5">
      <c r="A519" s="20" t="str">
        <f>'COURSE WORK'!A520</f>
        <v>0</v>
      </c>
      <c r="B519" s="21" t="str">
        <f>'COURSE WORK'!B520</f>
        <v>0</v>
      </c>
      <c r="C519" s="14" t="str">
        <f>'COURSE WORK'!O520</f>
        <v>0</v>
      </c>
      <c r="D519" s="31"/>
      <c r="J519" s="16" t="str">
        <f>10.6%*C519</f>
        <v>0</v>
      </c>
      <c r="K519" s="16" t="str">
        <f>5%*D519</f>
        <v>0</v>
      </c>
      <c r="L519" s="17" t="str">
        <f>20%*E519</f>
        <v>0</v>
      </c>
      <c r="M519" s="16" t="str">
        <f>35%*F519</f>
        <v>0</v>
      </c>
      <c r="N519" s="16" t="str">
        <f>5%*G519</f>
        <v>0</v>
      </c>
      <c r="O519" s="16" t="str">
        <f>SUM(J519:N519)</f>
        <v>0</v>
      </c>
      <c r="P519" s="18" t="str">
        <f>((H519+I519)%)*O519</f>
        <v>0</v>
      </c>
      <c r="Q519" s="16" t="str">
        <f>SUM(O519:P519)</f>
        <v>0</v>
      </c>
      <c r="R519" s="16" t="str">
        <f>ROUNDUP(Q519,0)</f>
        <v>0</v>
      </c>
      <c r="S519" s="17" t="str">
        <f>LOOKUP(R519,{0,1,49,51,54,57,60,64,68,72,76,80,85,90,"i","w"},{"N","F","D-","D","D+","C-","C","C+","B-","B","B+","A-","A","A+","IC","W"})</f>
        <v>0</v>
      </c>
    </row>
    <row r="520" spans="1:19" customHeight="1" ht="13.5">
      <c r="A520" s="20" t="str">
        <f>'COURSE WORK'!A521</f>
        <v>0</v>
      </c>
      <c r="B520" s="21" t="str">
        <f>'COURSE WORK'!B521</f>
        <v>0</v>
      </c>
      <c r="C520" s="14" t="str">
        <f>'COURSE WORK'!O521</f>
        <v>0</v>
      </c>
      <c r="D520" s="31"/>
      <c r="J520" s="16" t="str">
        <f>10.6%*C520</f>
        <v>0</v>
      </c>
      <c r="K520" s="16" t="str">
        <f>5%*D520</f>
        <v>0</v>
      </c>
      <c r="L520" s="17" t="str">
        <f>20%*E520</f>
        <v>0</v>
      </c>
      <c r="M520" s="16" t="str">
        <f>35%*F520</f>
        <v>0</v>
      </c>
      <c r="N520" s="16" t="str">
        <f>5%*G520</f>
        <v>0</v>
      </c>
      <c r="O520" s="16" t="str">
        <f>SUM(J520:N520)</f>
        <v>0</v>
      </c>
      <c r="P520" s="18" t="str">
        <f>((H520+I520)%)*O520</f>
        <v>0</v>
      </c>
      <c r="Q520" s="16" t="str">
        <f>SUM(O520:P520)</f>
        <v>0</v>
      </c>
      <c r="R520" s="16" t="str">
        <f>ROUNDUP(Q520,0)</f>
        <v>0</v>
      </c>
      <c r="S520" s="17" t="str">
        <f>LOOKUP(R520,{0,1,49,51,54,57,60,64,68,72,76,80,85,90,"i","w"},{"N","F","D-","D","D+","C-","C","C+","B-","B","B+","A-","A","A+","IC","W"})</f>
        <v>0</v>
      </c>
    </row>
    <row r="521" spans="1:19" customHeight="1" ht="13.5">
      <c r="A521" s="20" t="str">
        <f>'COURSE WORK'!A522</f>
        <v>0</v>
      </c>
      <c r="B521" s="21" t="str">
        <f>'COURSE WORK'!B522</f>
        <v>0</v>
      </c>
      <c r="C521" s="14" t="str">
        <f>'COURSE WORK'!O522</f>
        <v>0</v>
      </c>
      <c r="D521" s="31"/>
      <c r="J521" s="16" t="str">
        <f>10.6%*C521</f>
        <v>0</v>
      </c>
      <c r="K521" s="16" t="str">
        <f>5%*D521</f>
        <v>0</v>
      </c>
      <c r="L521" s="17" t="str">
        <f>20%*E521</f>
        <v>0</v>
      </c>
      <c r="M521" s="16" t="str">
        <f>35%*F521</f>
        <v>0</v>
      </c>
      <c r="N521" s="16" t="str">
        <f>5%*G521</f>
        <v>0</v>
      </c>
      <c r="O521" s="16" t="str">
        <f>SUM(J521:N521)</f>
        <v>0</v>
      </c>
      <c r="P521" s="18" t="str">
        <f>((H521+I521)%)*O521</f>
        <v>0</v>
      </c>
      <c r="Q521" s="16" t="str">
        <f>SUM(O521:P521)</f>
        <v>0</v>
      </c>
      <c r="R521" s="16" t="str">
        <f>ROUNDUP(Q521,0)</f>
        <v>0</v>
      </c>
      <c r="S521" s="17" t="str">
        <f>LOOKUP(R521,{0,1,49,51,54,57,60,64,68,72,76,80,85,90,"i","w"},{"N","F","D-","D","D+","C-","C","C+","B-","B","B+","A-","A","A+","IC","W"})</f>
        <v>0</v>
      </c>
    </row>
    <row r="522" spans="1:19">
      <c r="B522" s="21" t="str">
        <f>'COURSE WORK'!B523</f>
        <v>0</v>
      </c>
      <c r="J522" s="16" t="str">
        <f>10.6%*C522</f>
        <v>0</v>
      </c>
      <c r="K522" s="16" t="str">
        <f>5%*D522</f>
        <v>0</v>
      </c>
      <c r="L522" s="17" t="str">
        <f>20%*E522</f>
        <v>0</v>
      </c>
      <c r="M522" s="16" t="str">
        <f>35%*F522</f>
        <v>0</v>
      </c>
      <c r="N522" s="16" t="str">
        <f>5%*G522</f>
        <v>0</v>
      </c>
      <c r="O522" s="16" t="str">
        <f>SUM(J522:N522)</f>
        <v>0</v>
      </c>
      <c r="P522" s="18" t="str">
        <f>((H522+I522)%)*O522</f>
        <v>0</v>
      </c>
      <c r="Q522" s="16" t="str">
        <f>SUM(O522:P522)</f>
        <v>0</v>
      </c>
      <c r="R522" s="16" t="str">
        <f>ROUNDUP(Q522,0)</f>
        <v>0</v>
      </c>
      <c r="S522" s="17" t="str">
        <f>LOOKUP(R522,{0,1,49,51,54,57,60,64,68,72,76,80,85,90,"i","w"},{"N","F","D-","D","D+","C-","C","C+","B-","B","B+","A-","A","A+","IC","W"})</f>
        <v>0</v>
      </c>
    </row>
    <row r="523" spans="1:19">
      <c r="B523" s="21" t="str">
        <f>'COURSE WORK'!B524</f>
        <v>0</v>
      </c>
      <c r="J523" s="16" t="str">
        <f>10.6%*C523</f>
        <v>0</v>
      </c>
      <c r="K523" s="16" t="str">
        <f>5%*D523</f>
        <v>0</v>
      </c>
      <c r="L523" s="17" t="str">
        <f>20%*E523</f>
        <v>0</v>
      </c>
      <c r="M523" s="16" t="str">
        <f>35%*F523</f>
        <v>0</v>
      </c>
      <c r="N523" s="16" t="str">
        <f>5%*G523</f>
        <v>0</v>
      </c>
      <c r="O523" s="16" t="str">
        <f>SUM(J523:N523)</f>
        <v>0</v>
      </c>
      <c r="P523" s="18" t="str">
        <f>((H523+I523)%)*O523</f>
        <v>0</v>
      </c>
      <c r="Q523" s="16" t="str">
        <f>SUM(O523:P523)</f>
        <v>0</v>
      </c>
      <c r="R523" s="16" t="str">
        <f>ROUNDUP(Q523,0)</f>
        <v>0</v>
      </c>
      <c r="S523" s="17" t="str">
        <f>LOOKUP(R523,{0,1,49,51,54,57,60,64,68,72,76,80,85,90,"i","w"},{"N","F","D-","D","D+","C-","C","C+","B-","B","B+","A-","A","A+","IC","W"})</f>
        <v>0</v>
      </c>
    </row>
    <row r="524" spans="1:19">
      <c r="B524" s="21" t="str">
        <f>'COURSE WORK'!B525</f>
        <v>0</v>
      </c>
      <c r="J524" s="16" t="str">
        <f>10.6%*C524</f>
        <v>0</v>
      </c>
      <c r="K524" s="16" t="str">
        <f>5%*D524</f>
        <v>0</v>
      </c>
      <c r="L524" s="17" t="str">
        <f>20%*E524</f>
        <v>0</v>
      </c>
      <c r="M524" s="16" t="str">
        <f>35%*F524</f>
        <v>0</v>
      </c>
      <c r="N524" s="16" t="str">
        <f>5%*G524</f>
        <v>0</v>
      </c>
      <c r="O524" s="16" t="str">
        <f>SUM(J524:N524)</f>
        <v>0</v>
      </c>
      <c r="P524" s="18" t="str">
        <f>((H524+I524)%)*O524</f>
        <v>0</v>
      </c>
      <c r="Q524" s="16" t="str">
        <f>SUM(O524:P524)</f>
        <v>0</v>
      </c>
      <c r="R524" s="16" t="str">
        <f>ROUNDUP(Q524,0)</f>
        <v>0</v>
      </c>
      <c r="S524" s="17" t="str">
        <f>LOOKUP(R524,{0,1,49,51,54,57,60,64,68,72,76,80,85,90,"i","w"},{"N","F","D-","D","D+","C-","C","C+","B-","B","B+","A-","A","A+","IC","W"})</f>
        <v>0</v>
      </c>
    </row>
    <row r="525" spans="1:19">
      <c r="B525" s="21" t="str">
        <f>'COURSE WORK'!B526</f>
        <v>0</v>
      </c>
      <c r="J525" s="16" t="str">
        <f>10.6%*C525</f>
        <v>0</v>
      </c>
      <c r="K525" s="16" t="str">
        <f>5%*D525</f>
        <v>0</v>
      </c>
      <c r="L525" s="17" t="str">
        <f>20%*E525</f>
        <v>0</v>
      </c>
      <c r="M525" s="16" t="str">
        <f>35%*F525</f>
        <v>0</v>
      </c>
      <c r="N525" s="16" t="str">
        <f>5%*G525</f>
        <v>0</v>
      </c>
      <c r="O525" s="16" t="str">
        <f>SUM(J525:N525)</f>
        <v>0</v>
      </c>
      <c r="P525" s="18" t="str">
        <f>((H525+I525)%)*O525</f>
        <v>0</v>
      </c>
      <c r="Q525" s="16" t="str">
        <f>SUM(O525:P525)</f>
        <v>0</v>
      </c>
      <c r="R525" s="16" t="str">
        <f>ROUNDUP(Q525,0)</f>
        <v>0</v>
      </c>
      <c r="S525" s="17" t="str">
        <f>LOOKUP(R525,{0,1,49,51,54,57,60,64,68,72,76,80,85,90,"i","w"},{"N","F","D-","D","D+","C-","C","C+","B-","B","B+","A-","A","A+","IC","W"})</f>
        <v>0</v>
      </c>
    </row>
    <row r="526" spans="1:19">
      <c r="B526" s="21" t="str">
        <f>'COURSE WORK'!B527</f>
        <v>0</v>
      </c>
      <c r="J526" s="16" t="str">
        <f>10.6%*C526</f>
        <v>0</v>
      </c>
      <c r="K526" s="16" t="str">
        <f>5%*D526</f>
        <v>0</v>
      </c>
      <c r="L526" s="17" t="str">
        <f>20%*E526</f>
        <v>0</v>
      </c>
      <c r="M526" s="16" t="str">
        <f>35%*F526</f>
        <v>0</v>
      </c>
      <c r="N526" s="16" t="str">
        <f>5%*G526</f>
        <v>0</v>
      </c>
      <c r="O526" s="16" t="str">
        <f>SUM(J526:N526)</f>
        <v>0</v>
      </c>
      <c r="P526" s="18" t="str">
        <f>((H526+I526)%)*O526</f>
        <v>0</v>
      </c>
      <c r="Q526" s="16" t="str">
        <f>SUM(O526:P526)</f>
        <v>0</v>
      </c>
      <c r="R526" s="16" t="str">
        <f>ROUNDUP(Q526,0)</f>
        <v>0</v>
      </c>
      <c r="S526" s="17" t="str">
        <f>LOOKUP(R526,{0,1,49,51,54,57,60,64,68,72,76,80,85,90,"i","w"},{"N","F","D-","D","D+","C-","C","C+","B-","B","B+","A-","A","A+","IC","W"})</f>
        <v>0</v>
      </c>
    </row>
    <row r="527" spans="1:19">
      <c r="B527" s="21" t="str">
        <f>'COURSE WORK'!B528</f>
        <v>0</v>
      </c>
      <c r="J527" s="16" t="str">
        <f>10.6%*C527</f>
        <v>0</v>
      </c>
      <c r="K527" s="16" t="str">
        <f>5%*D527</f>
        <v>0</v>
      </c>
      <c r="L527" s="17" t="str">
        <f>20%*E527</f>
        <v>0</v>
      </c>
      <c r="M527" s="16" t="str">
        <f>35%*F527</f>
        <v>0</v>
      </c>
      <c r="N527" s="16" t="str">
        <f>5%*G527</f>
        <v>0</v>
      </c>
      <c r="O527" s="16" t="str">
        <f>SUM(J527:N527)</f>
        <v>0</v>
      </c>
      <c r="P527" s="18" t="str">
        <f>((H527+I527)%)*O527</f>
        <v>0</v>
      </c>
      <c r="Q527" s="16" t="str">
        <f>SUM(O527:P527)</f>
        <v>0</v>
      </c>
      <c r="R527" s="16" t="str">
        <f>ROUNDUP(Q527,0)</f>
        <v>0</v>
      </c>
      <c r="S527" s="17" t="str">
        <f>LOOKUP(R527,{0,1,49,51,54,57,60,64,68,72,76,80,85,90,"i","w"},{"N","F","D-","D","D+","C-","C","C+","B-","B","B+","A-","A","A+","IC","W"})</f>
        <v>0</v>
      </c>
    </row>
    <row r="528" spans="1:19">
      <c r="B528" s="21" t="str">
        <f>'COURSE WORK'!B529</f>
        <v>0</v>
      </c>
      <c r="J528" s="16" t="str">
        <f>10.6%*C528</f>
        <v>0</v>
      </c>
      <c r="K528" s="16" t="str">
        <f>5%*D528</f>
        <v>0</v>
      </c>
      <c r="L528" s="17" t="str">
        <f>20%*E528</f>
        <v>0</v>
      </c>
      <c r="M528" s="16" t="str">
        <f>35%*F528</f>
        <v>0</v>
      </c>
      <c r="N528" s="16" t="str">
        <f>5%*G528</f>
        <v>0</v>
      </c>
      <c r="O528" s="16" t="str">
        <f>SUM(J528:N528)</f>
        <v>0</v>
      </c>
      <c r="P528" s="18" t="str">
        <f>((H528+I528)%)*O528</f>
        <v>0</v>
      </c>
      <c r="Q528" s="16" t="str">
        <f>SUM(O528:P528)</f>
        <v>0</v>
      </c>
      <c r="R528" s="16" t="str">
        <f>ROUNDUP(Q528,0)</f>
        <v>0</v>
      </c>
      <c r="S528" s="17" t="str">
        <f>LOOKUP(R528,{0,1,49,51,54,57,60,64,68,72,76,80,85,90,"i","w"},{"N","F","D-","D","D+","C-","C","C+","B-","B","B+","A-","A","A+","IC","W"})</f>
        <v>0</v>
      </c>
    </row>
    <row r="529" spans="1:19">
      <c r="B529" s="21" t="str">
        <f>'COURSE WORK'!B530</f>
        <v>0</v>
      </c>
      <c r="J529" s="16" t="str">
        <f>10.6%*C529</f>
        <v>0</v>
      </c>
      <c r="K529" s="16" t="str">
        <f>5%*D529</f>
        <v>0</v>
      </c>
      <c r="L529" s="17" t="str">
        <f>20%*E529</f>
        <v>0</v>
      </c>
      <c r="M529" s="16" t="str">
        <f>35%*F529</f>
        <v>0</v>
      </c>
      <c r="N529" s="16" t="str">
        <f>5%*G529</f>
        <v>0</v>
      </c>
      <c r="O529" s="16" t="str">
        <f>SUM(J529:N529)</f>
        <v>0</v>
      </c>
      <c r="P529" s="18" t="str">
        <f>((H529+I529)%)*O529</f>
        <v>0</v>
      </c>
      <c r="Q529" s="16" t="str">
        <f>SUM(O529:P529)</f>
        <v>0</v>
      </c>
      <c r="R529" s="16" t="str">
        <f>ROUNDUP(Q529,0)</f>
        <v>0</v>
      </c>
      <c r="S529" s="17" t="str">
        <f>LOOKUP(R529,{0,1,49,51,54,57,60,64,68,72,76,80,85,90,"i","w"},{"N","F","D-","D","D+","C-","C","C+","B-","B","B+","A-","A","A+","IC","W"})</f>
        <v>0</v>
      </c>
    </row>
    <row r="530" spans="1:19">
      <c r="B530" s="21" t="str">
        <f>'COURSE WORK'!B531</f>
        <v>0</v>
      </c>
      <c r="J530" s="16" t="str">
        <f>10.6%*C530</f>
        <v>0</v>
      </c>
      <c r="K530" s="16" t="str">
        <f>5%*D530</f>
        <v>0</v>
      </c>
      <c r="L530" s="17" t="str">
        <f>20%*E530</f>
        <v>0</v>
      </c>
      <c r="M530" s="16" t="str">
        <f>35%*F530</f>
        <v>0</v>
      </c>
      <c r="N530" s="16" t="str">
        <f>5%*G530</f>
        <v>0</v>
      </c>
      <c r="O530" s="16" t="str">
        <f>SUM(J530:N530)</f>
        <v>0</v>
      </c>
      <c r="P530" s="18" t="str">
        <f>((H530+I530)%)*O530</f>
        <v>0</v>
      </c>
      <c r="Q530" s="16" t="str">
        <f>SUM(O530:P530)</f>
        <v>0</v>
      </c>
      <c r="R530" s="16" t="str">
        <f>ROUNDUP(Q530,0)</f>
        <v>0</v>
      </c>
      <c r="S530" s="17" t="str">
        <f>LOOKUP(R530,{0,1,49,51,54,57,60,64,68,72,76,80,85,90,"i","w"},{"N","F","D-","D","D+","C-","C","C+","B-","B","B+","A-","A","A+","IC","W"})</f>
        <v>0</v>
      </c>
    </row>
    <row r="531" spans="1:19">
      <c r="B531" s="21" t="str">
        <f>'COURSE WORK'!B532</f>
        <v>0</v>
      </c>
      <c r="J531" s="16" t="str">
        <f>10.6%*C531</f>
        <v>0</v>
      </c>
      <c r="K531" s="16" t="str">
        <f>5%*D531</f>
        <v>0</v>
      </c>
      <c r="L531" s="17" t="str">
        <f>20%*E531</f>
        <v>0</v>
      </c>
      <c r="M531" s="16" t="str">
        <f>35%*F531</f>
        <v>0</v>
      </c>
      <c r="N531" s="16" t="str">
        <f>5%*G531</f>
        <v>0</v>
      </c>
      <c r="O531" s="16" t="str">
        <f>SUM(J531:N531)</f>
        <v>0</v>
      </c>
      <c r="P531" s="18" t="str">
        <f>((H531+I531)%)*O531</f>
        <v>0</v>
      </c>
      <c r="Q531" s="16" t="str">
        <f>SUM(O531:P531)</f>
        <v>0</v>
      </c>
      <c r="R531" s="16" t="str">
        <f>ROUNDUP(Q531,0)</f>
        <v>0</v>
      </c>
      <c r="S531" s="17" t="str">
        <f>LOOKUP(R531,{0,1,49,51,54,57,60,64,68,72,76,80,85,90,"i","w"},{"N","F","D-","D","D+","C-","C","C+","B-","B","B+","A-","A","A+","IC","W"})</f>
        <v>0</v>
      </c>
    </row>
    <row r="532" spans="1:19">
      <c r="B532" s="21" t="str">
        <f>'COURSE WORK'!B533</f>
        <v>0</v>
      </c>
      <c r="J532" s="16" t="str">
        <f>10.6%*C532</f>
        <v>0</v>
      </c>
      <c r="K532" s="16" t="str">
        <f>5%*D532</f>
        <v>0</v>
      </c>
      <c r="L532" s="17" t="str">
        <f>20%*E532</f>
        <v>0</v>
      </c>
      <c r="M532" s="16" t="str">
        <f>35%*F532</f>
        <v>0</v>
      </c>
      <c r="N532" s="16" t="str">
        <f>5%*G532</f>
        <v>0</v>
      </c>
      <c r="O532" s="16" t="str">
        <f>SUM(J532:N532)</f>
        <v>0</v>
      </c>
      <c r="P532" s="18" t="str">
        <f>((H532+I532)%)*O532</f>
        <v>0</v>
      </c>
      <c r="Q532" s="16" t="str">
        <f>SUM(O532:P532)</f>
        <v>0</v>
      </c>
      <c r="R532" s="16" t="str">
        <f>ROUNDUP(Q532,0)</f>
        <v>0</v>
      </c>
      <c r="S532" s="17" t="str">
        <f>LOOKUP(R532,{0,1,49,51,54,57,60,64,68,72,76,80,85,90,"i","w"},{"N","F","D-","D","D+","C-","C","C+","B-","B","B+","A-","A","A+","IC","W"})</f>
        <v>0</v>
      </c>
    </row>
    <row r="533" spans="1:19">
      <c r="B533" s="21" t="str">
        <f>'COURSE WORK'!B534</f>
        <v>0</v>
      </c>
      <c r="J533" s="16" t="str">
        <f>10.6%*C533</f>
        <v>0</v>
      </c>
      <c r="K533" s="16" t="str">
        <f>5%*D533</f>
        <v>0</v>
      </c>
      <c r="L533" s="17" t="str">
        <f>20%*E533</f>
        <v>0</v>
      </c>
      <c r="M533" s="16" t="str">
        <f>35%*F533</f>
        <v>0</v>
      </c>
      <c r="N533" s="16" t="str">
        <f>5%*G533</f>
        <v>0</v>
      </c>
      <c r="O533" s="16" t="str">
        <f>SUM(J533:N533)</f>
        <v>0</v>
      </c>
      <c r="P533" s="18" t="str">
        <f>((H533+I533)%)*O533</f>
        <v>0</v>
      </c>
      <c r="Q533" s="16" t="str">
        <f>SUM(O533:P533)</f>
        <v>0</v>
      </c>
      <c r="R533" s="16" t="str">
        <f>ROUNDUP(Q533,0)</f>
        <v>0</v>
      </c>
      <c r="S533" s="17" t="str">
        <f>LOOKUP(R533,{0,1,49,51,54,57,60,64,68,72,76,80,85,90,"i","w"},{"N","F","D-","D","D+","C-","C","C+","B-","B","B+","A-","A","A+","IC","W"})</f>
        <v>0</v>
      </c>
    </row>
    <row r="534" spans="1:19">
      <c r="B534" s="21" t="str">
        <f>'COURSE WORK'!B535</f>
        <v>0</v>
      </c>
      <c r="J534" s="16" t="str">
        <f>10.6%*C534</f>
        <v>0</v>
      </c>
      <c r="K534" s="16" t="str">
        <f>5%*D534</f>
        <v>0</v>
      </c>
      <c r="L534" s="17" t="str">
        <f>20%*E534</f>
        <v>0</v>
      </c>
      <c r="M534" s="16" t="str">
        <f>35%*F534</f>
        <v>0</v>
      </c>
      <c r="N534" s="16" t="str">
        <f>5%*G534</f>
        <v>0</v>
      </c>
      <c r="O534" s="16" t="str">
        <f>SUM(J534:N534)</f>
        <v>0</v>
      </c>
      <c r="P534" s="18" t="str">
        <f>((H534+I534)%)*O534</f>
        <v>0</v>
      </c>
      <c r="Q534" s="16" t="str">
        <f>SUM(O534:P534)</f>
        <v>0</v>
      </c>
      <c r="R534" s="16" t="str">
        <f>ROUNDUP(Q534,0)</f>
        <v>0</v>
      </c>
      <c r="S534" s="17" t="str">
        <f>LOOKUP(R534,{0,1,49,51,54,57,60,64,68,72,76,80,85,90,"i","w"},{"N","F","D-","D","D+","C-","C","C+","B-","B","B+","A-","A","A+","IC","W"})</f>
        <v>0</v>
      </c>
    </row>
    <row r="535" spans="1:19">
      <c r="B535" s="21" t="str">
        <f>'COURSE WORK'!B536</f>
        <v>0</v>
      </c>
      <c r="J535" s="16" t="str">
        <f>10.6%*C535</f>
        <v>0</v>
      </c>
      <c r="K535" s="16" t="str">
        <f>5%*D535</f>
        <v>0</v>
      </c>
      <c r="L535" s="17" t="str">
        <f>20%*E535</f>
        <v>0</v>
      </c>
      <c r="M535" s="16" t="str">
        <f>35%*F535</f>
        <v>0</v>
      </c>
      <c r="N535" s="16" t="str">
        <f>5%*G535</f>
        <v>0</v>
      </c>
      <c r="O535" s="16" t="str">
        <f>SUM(J535:N535)</f>
        <v>0</v>
      </c>
      <c r="P535" s="18" t="str">
        <f>((H535+I535)%)*O535</f>
        <v>0</v>
      </c>
      <c r="Q535" s="16" t="str">
        <f>SUM(O535:P535)</f>
        <v>0</v>
      </c>
      <c r="R535" s="16" t="str">
        <f>ROUNDUP(Q535,0)</f>
        <v>0</v>
      </c>
      <c r="S535" s="17" t="str">
        <f>LOOKUP(R535,{0,1,49,51,54,57,60,64,68,72,76,80,85,90,"i","w"},{"N","F","D-","D","D+","C-","C","C+","B-","B","B+","A-","A","A+","IC","W"})</f>
        <v>0</v>
      </c>
    </row>
    <row r="536" spans="1:19">
      <c r="B536" s="21" t="str">
        <f>'COURSE WORK'!B537</f>
        <v>0</v>
      </c>
      <c r="J536" s="16" t="str">
        <f>10.6%*C536</f>
        <v>0</v>
      </c>
      <c r="K536" s="16" t="str">
        <f>5%*D536</f>
        <v>0</v>
      </c>
      <c r="L536" s="17" t="str">
        <f>20%*E536</f>
        <v>0</v>
      </c>
      <c r="M536" s="16" t="str">
        <f>35%*F536</f>
        <v>0</v>
      </c>
      <c r="N536" s="16" t="str">
        <f>5%*G536</f>
        <v>0</v>
      </c>
      <c r="O536" s="16" t="str">
        <f>SUM(J536:N536)</f>
        <v>0</v>
      </c>
      <c r="P536" s="18" t="str">
        <f>((H536+I536)%)*O536</f>
        <v>0</v>
      </c>
      <c r="Q536" s="16" t="str">
        <f>SUM(O536:P536)</f>
        <v>0</v>
      </c>
      <c r="R536" s="16" t="str">
        <f>ROUNDUP(Q536,0)</f>
        <v>0</v>
      </c>
      <c r="S536" s="17" t="str">
        <f>LOOKUP(R536,{0,1,49,51,54,57,60,64,68,72,76,80,85,90,"i","w"},{"N","F","D-","D","D+","C-","C","C+","B-","B","B+","A-","A","A+","IC","W"})</f>
        <v>0</v>
      </c>
    </row>
    <row r="537" spans="1:19">
      <c r="B537" s="21" t="str">
        <f>'COURSE WORK'!B538</f>
        <v>0</v>
      </c>
      <c r="J537" s="16" t="str">
        <f>10.6%*C537</f>
        <v>0</v>
      </c>
      <c r="K537" s="16" t="str">
        <f>5%*D537</f>
        <v>0</v>
      </c>
      <c r="L537" s="17" t="str">
        <f>20%*E537</f>
        <v>0</v>
      </c>
      <c r="M537" s="16" t="str">
        <f>35%*F537</f>
        <v>0</v>
      </c>
      <c r="N537" s="16" t="str">
        <f>5%*G537</f>
        <v>0</v>
      </c>
      <c r="O537" s="16" t="str">
        <f>SUM(J537:N537)</f>
        <v>0</v>
      </c>
      <c r="P537" s="18" t="str">
        <f>((H537+I537)%)*O537</f>
        <v>0</v>
      </c>
      <c r="Q537" s="16" t="str">
        <f>SUM(O537:P537)</f>
        <v>0</v>
      </c>
      <c r="R537" s="16" t="str">
        <f>ROUNDUP(Q537,0)</f>
        <v>0</v>
      </c>
      <c r="S537" s="17" t="str">
        <f>LOOKUP(R537,{0,1,49,51,54,57,60,64,68,72,76,80,85,90,"i","w"},{"N","F","D-","D","D+","C-","C","C+","B-","B","B+","A-","A","A+","IC","W"})</f>
        <v>0</v>
      </c>
    </row>
    <row r="538" spans="1:19">
      <c r="B538" s="21" t="str">
        <f>'COURSE WORK'!B539</f>
        <v>0</v>
      </c>
      <c r="J538" s="16" t="str">
        <f>10.6%*C538</f>
        <v>0</v>
      </c>
      <c r="K538" s="16" t="str">
        <f>5%*D538</f>
        <v>0</v>
      </c>
      <c r="L538" s="17" t="str">
        <f>20%*E538</f>
        <v>0</v>
      </c>
      <c r="M538" s="16" t="str">
        <f>35%*F538</f>
        <v>0</v>
      </c>
      <c r="N538" s="16" t="str">
        <f>5%*G538</f>
        <v>0</v>
      </c>
      <c r="O538" s="16" t="str">
        <f>SUM(J538:N538)</f>
        <v>0</v>
      </c>
      <c r="P538" s="18" t="str">
        <f>((H538+I538)%)*O538</f>
        <v>0</v>
      </c>
      <c r="Q538" s="16" t="str">
        <f>SUM(O538:P538)</f>
        <v>0</v>
      </c>
      <c r="R538" s="16" t="str">
        <f>ROUNDUP(Q538,0)</f>
        <v>0</v>
      </c>
      <c r="S538" s="17" t="str">
        <f>LOOKUP(R538,{0,1,49,51,54,57,60,64,68,72,76,80,85,90,"i","w"},{"N","F","D-","D","D+","C-","C","C+","B-","B","B+","A-","A","A+","IC","W"})</f>
        <v>0</v>
      </c>
    </row>
    <row r="539" spans="1:19">
      <c r="B539" s="21" t="str">
        <f>'COURSE WORK'!B540</f>
        <v>0</v>
      </c>
      <c r="J539" s="16" t="str">
        <f>10.6%*C539</f>
        <v>0</v>
      </c>
      <c r="K539" s="16" t="str">
        <f>5%*D539</f>
        <v>0</v>
      </c>
      <c r="L539" s="17" t="str">
        <f>20%*E539</f>
        <v>0</v>
      </c>
      <c r="M539" s="16" t="str">
        <f>35%*F539</f>
        <v>0</v>
      </c>
      <c r="N539" s="16" t="str">
        <f>5%*G539</f>
        <v>0</v>
      </c>
      <c r="O539" s="16" t="str">
        <f>SUM(J539:N539)</f>
        <v>0</v>
      </c>
      <c r="P539" s="18" t="str">
        <f>((H539+I539)%)*O539</f>
        <v>0</v>
      </c>
      <c r="Q539" s="16" t="str">
        <f>SUM(O539:P539)</f>
        <v>0</v>
      </c>
      <c r="R539" s="16" t="str">
        <f>ROUNDUP(Q539,0)</f>
        <v>0</v>
      </c>
      <c r="S539" s="17" t="str">
        <f>LOOKUP(R539,{0,1,49,51,54,57,60,64,68,72,76,80,85,90,"i","w"},{"N","F","D-","D","D+","C-","C","C+","B-","B","B+","A-","A","A+","IC","W"})</f>
        <v>0</v>
      </c>
    </row>
    <row r="540" spans="1:19">
      <c r="B540" s="21" t="str">
        <f>'COURSE WORK'!B541</f>
        <v>0</v>
      </c>
      <c r="J540" s="16" t="str">
        <f>10.6%*C540</f>
        <v>0</v>
      </c>
      <c r="K540" s="16" t="str">
        <f>5%*D540</f>
        <v>0</v>
      </c>
      <c r="L540" s="17" t="str">
        <f>20%*E540</f>
        <v>0</v>
      </c>
      <c r="M540" s="16" t="str">
        <f>35%*F540</f>
        <v>0</v>
      </c>
      <c r="N540" s="16" t="str">
        <f>5%*G540</f>
        <v>0</v>
      </c>
      <c r="O540" s="16" t="str">
        <f>SUM(J540:N540)</f>
        <v>0</v>
      </c>
      <c r="P540" s="18" t="str">
        <f>((H540+I540)%)*O540</f>
        <v>0</v>
      </c>
      <c r="Q540" s="16" t="str">
        <f>SUM(O540:P540)</f>
        <v>0</v>
      </c>
      <c r="R540" s="16" t="str">
        <f>ROUNDUP(Q540,0)</f>
        <v>0</v>
      </c>
      <c r="S540" s="17" t="str">
        <f>LOOKUP(R540,{0,1,49,51,54,57,60,64,68,72,76,80,85,90,"i","w"},{"N","F","D-","D","D+","C-","C","C+","B-","B","B+","A-","A","A+","IC","W"})</f>
        <v>0</v>
      </c>
    </row>
    <row r="541" spans="1:19">
      <c r="B541" s="21" t="str">
        <f>'COURSE WORK'!B542</f>
        <v>0</v>
      </c>
      <c r="J541" s="16" t="str">
        <f>10.6%*C541</f>
        <v>0</v>
      </c>
      <c r="K541" s="16" t="str">
        <f>5%*D541</f>
        <v>0</v>
      </c>
      <c r="L541" s="17" t="str">
        <f>20%*E541</f>
        <v>0</v>
      </c>
      <c r="M541" s="16" t="str">
        <f>35%*F541</f>
        <v>0</v>
      </c>
      <c r="N541" s="16" t="str">
        <f>5%*G541</f>
        <v>0</v>
      </c>
      <c r="O541" s="16" t="str">
        <f>SUM(J541:N541)</f>
        <v>0</v>
      </c>
      <c r="P541" s="18" t="str">
        <f>((H541+I541)%)*O541</f>
        <v>0</v>
      </c>
      <c r="Q541" s="16" t="str">
        <f>SUM(O541:P541)</f>
        <v>0</v>
      </c>
      <c r="R541" s="16" t="str">
        <f>ROUNDUP(Q541,0)</f>
        <v>0</v>
      </c>
      <c r="S541" s="17" t="str">
        <f>LOOKUP(R541,{0,1,49,51,54,57,60,64,68,72,76,80,85,90,"i","w"},{"N","F","D-","D","D+","C-","C","C+","B-","B","B+","A-","A","A+","IC","W"})</f>
        <v>0</v>
      </c>
    </row>
    <row r="542" spans="1:19">
      <c r="B542" s="21" t="str">
        <f>'COURSE WORK'!B543</f>
        <v>0</v>
      </c>
      <c r="J542" s="16" t="str">
        <f>10.6%*C542</f>
        <v>0</v>
      </c>
      <c r="K542" s="16" t="str">
        <f>5%*D542</f>
        <v>0</v>
      </c>
      <c r="L542" s="17" t="str">
        <f>20%*E542</f>
        <v>0</v>
      </c>
      <c r="M542" s="16" t="str">
        <f>35%*F542</f>
        <v>0</v>
      </c>
      <c r="N542" s="16" t="str">
        <f>5%*G542</f>
        <v>0</v>
      </c>
      <c r="O542" s="16" t="str">
        <f>SUM(J542:N542)</f>
        <v>0</v>
      </c>
      <c r="P542" s="18" t="str">
        <f>((H542+I542)%)*O542</f>
        <v>0</v>
      </c>
      <c r="Q542" s="16" t="str">
        <f>SUM(O542:P542)</f>
        <v>0</v>
      </c>
      <c r="R542" s="16" t="str">
        <f>ROUNDUP(Q542,0)</f>
        <v>0</v>
      </c>
      <c r="S542" s="17" t="str">
        <f>LOOKUP(R542,{0,1,49,51,54,57,60,64,68,72,76,80,85,90,"i","w"},{"N","F","D-","D","D+","C-","C","C+","B-","B","B+","A-","A","A+","IC","W"})</f>
        <v>0</v>
      </c>
    </row>
    <row r="543" spans="1:19">
      <c r="B543" s="21" t="str">
        <f>'COURSE WORK'!B544</f>
        <v>0</v>
      </c>
      <c r="J543" s="16" t="str">
        <f>10.6%*C543</f>
        <v>0</v>
      </c>
      <c r="K543" s="16" t="str">
        <f>5%*D543</f>
        <v>0</v>
      </c>
      <c r="L543" s="17" t="str">
        <f>20%*E543</f>
        <v>0</v>
      </c>
      <c r="M543" s="16" t="str">
        <f>35%*F543</f>
        <v>0</v>
      </c>
      <c r="N543" s="16" t="str">
        <f>5%*G543</f>
        <v>0</v>
      </c>
      <c r="O543" s="16" t="str">
        <f>SUM(J543:N543)</f>
        <v>0</v>
      </c>
      <c r="P543" s="18" t="str">
        <f>((H543+I543)%)*O543</f>
        <v>0</v>
      </c>
      <c r="Q543" s="16" t="str">
        <f>SUM(O543:P543)</f>
        <v>0</v>
      </c>
      <c r="R543" s="16" t="str">
        <f>ROUNDUP(Q543,0)</f>
        <v>0</v>
      </c>
      <c r="S543" s="17" t="str">
        <f>LOOKUP(R543,{0,1,49,51,54,57,60,64,68,72,76,80,85,90,"i","w"},{"N","F","D-","D","D+","C-","C","C+","B-","B","B+","A-","A","A+","IC","W"})</f>
        <v>0</v>
      </c>
    </row>
    <row r="544" spans="1:19">
      <c r="B544" s="21" t="str">
        <f>'COURSE WORK'!B545</f>
        <v>0</v>
      </c>
      <c r="J544" s="16" t="str">
        <f>10.6%*C544</f>
        <v>0</v>
      </c>
      <c r="K544" s="16" t="str">
        <f>5%*D544</f>
        <v>0</v>
      </c>
      <c r="L544" s="17" t="str">
        <f>20%*E544</f>
        <v>0</v>
      </c>
      <c r="M544" s="16" t="str">
        <f>35%*F544</f>
        <v>0</v>
      </c>
      <c r="N544" s="16" t="str">
        <f>5%*G544</f>
        <v>0</v>
      </c>
      <c r="O544" s="16" t="str">
        <f>SUM(J544:N544)</f>
        <v>0</v>
      </c>
      <c r="P544" s="18" t="str">
        <f>((H544+I544)%)*O544</f>
        <v>0</v>
      </c>
      <c r="Q544" s="16" t="str">
        <f>SUM(O544:P544)</f>
        <v>0</v>
      </c>
      <c r="R544" s="16" t="str">
        <f>ROUNDUP(Q544,0)</f>
        <v>0</v>
      </c>
      <c r="S544" s="17" t="str">
        <f>LOOKUP(R544,{0,1,49,51,54,57,60,64,68,72,76,80,85,90,"i","w"},{"N","F","D-","D","D+","C-","C","C+","B-","B","B+","A-","A","A+","IC","W"})</f>
        <v>0</v>
      </c>
    </row>
    <row r="545" spans="1:19">
      <c r="B545" s="21" t="str">
        <f>'COURSE WORK'!B546</f>
        <v>0</v>
      </c>
      <c r="J545" s="16" t="str">
        <f>10.6%*C545</f>
        <v>0</v>
      </c>
      <c r="K545" s="16" t="str">
        <f>5%*D545</f>
        <v>0</v>
      </c>
      <c r="L545" s="17" t="str">
        <f>20%*E545</f>
        <v>0</v>
      </c>
      <c r="M545" s="16" t="str">
        <f>35%*F545</f>
        <v>0</v>
      </c>
      <c r="N545" s="16" t="str">
        <f>5%*G545</f>
        <v>0</v>
      </c>
      <c r="O545" s="16" t="str">
        <f>SUM(J545:N545)</f>
        <v>0</v>
      </c>
      <c r="P545" s="18" t="str">
        <f>((H545+I545)%)*O545</f>
        <v>0</v>
      </c>
      <c r="Q545" s="16" t="str">
        <f>SUM(O545:P545)</f>
        <v>0</v>
      </c>
      <c r="R545" s="16" t="str">
        <f>ROUNDUP(Q545,0)</f>
        <v>0</v>
      </c>
      <c r="S545" s="17" t="str">
        <f>LOOKUP(R545,{0,1,49,51,54,57,60,64,68,72,76,80,85,90,"i","w"},{"N","F","D-","D","D+","C-","C","C+","B-","B","B+","A-","A","A+","IC","W"})</f>
        <v>0</v>
      </c>
    </row>
    <row r="546" spans="1:19">
      <c r="B546" s="21" t="str">
        <f>'COURSE WORK'!B547</f>
        <v>0</v>
      </c>
      <c r="J546" s="16" t="str">
        <f>10.6%*C546</f>
        <v>0</v>
      </c>
      <c r="K546" s="16" t="str">
        <f>5%*D546</f>
        <v>0</v>
      </c>
      <c r="L546" s="17" t="str">
        <f>20%*E546</f>
        <v>0</v>
      </c>
      <c r="M546" s="16" t="str">
        <f>35%*F546</f>
        <v>0</v>
      </c>
      <c r="N546" s="16" t="str">
        <f>5%*G546</f>
        <v>0</v>
      </c>
      <c r="O546" s="16" t="str">
        <f>SUM(J546:N546)</f>
        <v>0</v>
      </c>
      <c r="P546" s="18" t="str">
        <f>((H546+I546)%)*O546</f>
        <v>0</v>
      </c>
      <c r="Q546" s="16" t="str">
        <f>SUM(O546:P546)</f>
        <v>0</v>
      </c>
      <c r="R546" s="16" t="str">
        <f>ROUNDUP(Q546,0)</f>
        <v>0</v>
      </c>
      <c r="S546" s="17" t="str">
        <f>LOOKUP(R546,{0,1,49,51,54,57,60,64,68,72,76,80,85,90,"i","w"},{"N","F","D-","D","D+","C-","C","C+","B-","B","B+","A-","A","A+","IC","W"})</f>
        <v>0</v>
      </c>
    </row>
    <row r="547" spans="1:19">
      <c r="B547" s="21" t="str">
        <f>'COURSE WORK'!B548</f>
        <v>0</v>
      </c>
      <c r="J547" s="16" t="str">
        <f>10.6%*C547</f>
        <v>0</v>
      </c>
      <c r="K547" s="16" t="str">
        <f>5%*D547</f>
        <v>0</v>
      </c>
      <c r="L547" s="17" t="str">
        <f>20%*E547</f>
        <v>0</v>
      </c>
      <c r="M547" s="16" t="str">
        <f>35%*F547</f>
        <v>0</v>
      </c>
      <c r="N547" s="16" t="str">
        <f>5%*G547</f>
        <v>0</v>
      </c>
      <c r="O547" s="16" t="str">
        <f>SUM(J547:N547)</f>
        <v>0</v>
      </c>
      <c r="P547" s="18" t="str">
        <f>((H547+I547)%)*O547</f>
        <v>0</v>
      </c>
      <c r="Q547" s="16" t="str">
        <f>SUM(O547:P547)</f>
        <v>0</v>
      </c>
      <c r="R547" s="16" t="str">
        <f>ROUNDUP(Q547,0)</f>
        <v>0</v>
      </c>
      <c r="S547" s="17" t="str">
        <f>LOOKUP(R547,{0,1,49,51,54,57,60,64,68,72,76,80,85,90,"i","w"},{"N","F","D-","D","D+","C-","C","C+","B-","B","B+","A-","A","A+","IC","W"})</f>
        <v>0</v>
      </c>
    </row>
    <row r="548" spans="1:19">
      <c r="B548" s="21" t="str">
        <f>'COURSE WORK'!B549</f>
        <v>0</v>
      </c>
      <c r="J548" s="16" t="str">
        <f>10.6%*C548</f>
        <v>0</v>
      </c>
      <c r="K548" s="16" t="str">
        <f>5%*D548</f>
        <v>0</v>
      </c>
      <c r="L548" s="17" t="str">
        <f>20%*E548</f>
        <v>0</v>
      </c>
      <c r="M548" s="16" t="str">
        <f>35%*F548</f>
        <v>0</v>
      </c>
      <c r="N548" s="16" t="str">
        <f>5%*G548</f>
        <v>0</v>
      </c>
      <c r="O548" s="16" t="str">
        <f>SUM(J548:N548)</f>
        <v>0</v>
      </c>
      <c r="P548" s="18" t="str">
        <f>((H548+I548)%)*O548</f>
        <v>0</v>
      </c>
      <c r="Q548" s="16" t="str">
        <f>SUM(O548:P548)</f>
        <v>0</v>
      </c>
      <c r="R548" s="16" t="str">
        <f>ROUNDUP(Q548,0)</f>
        <v>0</v>
      </c>
      <c r="S548" s="17" t="str">
        <f>LOOKUP(R548,{0,1,49,51,54,57,60,64,68,72,76,80,85,90,"i","w"},{"N","F","D-","D","D+","C-","C","C+","B-","B","B+","A-","A","A+","IC","W"})</f>
        <v>0</v>
      </c>
    </row>
    <row r="549" spans="1:19">
      <c r="B549" s="21" t="str">
        <f>'COURSE WORK'!B550</f>
        <v>0</v>
      </c>
      <c r="J549" s="16" t="str">
        <f>10.6%*C549</f>
        <v>0</v>
      </c>
      <c r="K549" s="16" t="str">
        <f>5%*D549</f>
        <v>0</v>
      </c>
      <c r="L549" s="17" t="str">
        <f>20%*E549</f>
        <v>0</v>
      </c>
      <c r="M549" s="16" t="str">
        <f>35%*F549</f>
        <v>0</v>
      </c>
      <c r="N549" s="16" t="str">
        <f>5%*G549</f>
        <v>0</v>
      </c>
      <c r="O549" s="16" t="str">
        <f>SUM(J549:N549)</f>
        <v>0</v>
      </c>
      <c r="P549" s="18" t="str">
        <f>((H549+I549)%)*O549</f>
        <v>0</v>
      </c>
      <c r="Q549" s="16" t="str">
        <f>SUM(O549:P549)</f>
        <v>0</v>
      </c>
      <c r="R549" s="16" t="str">
        <f>ROUNDUP(Q549,0)</f>
        <v>0</v>
      </c>
      <c r="S549" s="17" t="str">
        <f>LOOKUP(R549,{0,1,49,51,54,57,60,64,68,72,76,80,85,90,"i","w"},{"N","F","D-","D","D+","C-","C","C+","B-","B","B+","A-","A","A+","IC","W"})</f>
        <v>0</v>
      </c>
    </row>
    <row r="550" spans="1:19">
      <c r="B550" s="21" t="str">
        <f>'COURSE WORK'!B551</f>
        <v>0</v>
      </c>
      <c r="J550" s="16" t="str">
        <f>10.6%*C550</f>
        <v>0</v>
      </c>
      <c r="K550" s="16" t="str">
        <f>5%*D550</f>
        <v>0</v>
      </c>
      <c r="L550" s="17" t="str">
        <f>20%*E550</f>
        <v>0</v>
      </c>
      <c r="M550" s="16" t="str">
        <f>35%*F550</f>
        <v>0</v>
      </c>
      <c r="N550" s="16" t="str">
        <f>5%*G550</f>
        <v>0</v>
      </c>
      <c r="O550" s="16" t="str">
        <f>SUM(J550:N550)</f>
        <v>0</v>
      </c>
      <c r="P550" s="18" t="str">
        <f>((H550+I550)%)*O550</f>
        <v>0</v>
      </c>
      <c r="Q550" s="16" t="str">
        <f>SUM(O550:P550)</f>
        <v>0</v>
      </c>
      <c r="R550" s="16" t="str">
        <f>ROUNDUP(Q550,0)</f>
        <v>0</v>
      </c>
      <c r="S550" s="17" t="str">
        <f>LOOKUP(R550,{0,1,49,51,54,57,60,64,68,72,76,80,85,90,"i","w"},{"N","F","D-","D","D+","C-","C","C+","B-","B","B+","A-","A","A+","IC","W"})</f>
        <v>0</v>
      </c>
    </row>
    <row r="551" spans="1:19">
      <c r="B551" s="21" t="str">
        <f>'COURSE WORK'!B552</f>
        <v>0</v>
      </c>
      <c r="J551" s="16" t="str">
        <f>10.6%*C551</f>
        <v>0</v>
      </c>
      <c r="K551" s="16" t="str">
        <f>5%*D551</f>
        <v>0</v>
      </c>
      <c r="L551" s="17" t="str">
        <f>20%*E551</f>
        <v>0</v>
      </c>
      <c r="M551" s="16" t="str">
        <f>35%*F551</f>
        <v>0</v>
      </c>
      <c r="N551" s="16" t="str">
        <f>5%*G551</f>
        <v>0</v>
      </c>
      <c r="O551" s="16" t="str">
        <f>SUM(J551:N551)</f>
        <v>0</v>
      </c>
      <c r="P551" s="18" t="str">
        <f>((H551+I551)%)*O551</f>
        <v>0</v>
      </c>
      <c r="Q551" s="16" t="str">
        <f>SUM(O551:P551)</f>
        <v>0</v>
      </c>
      <c r="R551" s="16" t="str">
        <f>ROUNDUP(Q551,0)</f>
        <v>0</v>
      </c>
      <c r="S551" s="17" t="str">
        <f>LOOKUP(R551,{0,1,49,51,54,57,60,64,68,72,76,80,85,90,"i","w"},{"N","F","D-","D","D+","C-","C","C+","B-","B","B+","A-","A","A+","IC","W"})</f>
        <v>0</v>
      </c>
    </row>
    <row r="552" spans="1:19">
      <c r="B552" s="21" t="str">
        <f>'COURSE WORK'!B553</f>
        <v>0</v>
      </c>
      <c r="J552" s="16" t="str">
        <f>10.6%*C552</f>
        <v>0</v>
      </c>
      <c r="K552" s="16" t="str">
        <f>5%*D552</f>
        <v>0</v>
      </c>
      <c r="L552" s="17" t="str">
        <f>20%*E552</f>
        <v>0</v>
      </c>
      <c r="M552" s="16" t="str">
        <f>35%*F552</f>
        <v>0</v>
      </c>
      <c r="N552" s="16" t="str">
        <f>5%*G552</f>
        <v>0</v>
      </c>
      <c r="O552" s="16" t="str">
        <f>SUM(J552:N552)</f>
        <v>0</v>
      </c>
      <c r="P552" s="18" t="str">
        <f>((H552+I552)%)*O552</f>
        <v>0</v>
      </c>
      <c r="Q552" s="16" t="str">
        <f>SUM(O552:P552)</f>
        <v>0</v>
      </c>
      <c r="R552" s="16" t="str">
        <f>ROUNDUP(Q552,0)</f>
        <v>0</v>
      </c>
      <c r="S552" s="17" t="str">
        <f>LOOKUP(R552,{0,1,49,51,54,57,60,64,68,72,76,80,85,90,"i","w"},{"N","F","D-","D","D+","C-","C","C+","B-","B","B+","A-","A","A+","IC","W"})</f>
        <v>0</v>
      </c>
    </row>
    <row r="553" spans="1:19">
      <c r="B553" s="21" t="str">
        <f>'COURSE WORK'!B554</f>
        <v>0</v>
      </c>
      <c r="J553" s="16" t="str">
        <f>10.6%*C553</f>
        <v>0</v>
      </c>
      <c r="K553" s="16" t="str">
        <f>5%*D553</f>
        <v>0</v>
      </c>
      <c r="L553" s="17" t="str">
        <f>20%*E553</f>
        <v>0</v>
      </c>
      <c r="M553" s="16" t="str">
        <f>35%*F553</f>
        <v>0</v>
      </c>
      <c r="N553" s="16" t="str">
        <f>5%*G553</f>
        <v>0</v>
      </c>
      <c r="O553" s="16" t="str">
        <f>SUM(J553:N553)</f>
        <v>0</v>
      </c>
      <c r="P553" s="18" t="str">
        <f>((H553+I553)%)*O553</f>
        <v>0</v>
      </c>
      <c r="Q553" s="16" t="str">
        <f>SUM(O553:P553)</f>
        <v>0</v>
      </c>
      <c r="R553" s="16" t="str">
        <f>ROUNDUP(Q553,0)</f>
        <v>0</v>
      </c>
      <c r="S553" s="17" t="str">
        <f>LOOKUP(R553,{0,1,49,51,54,57,60,64,68,72,76,80,85,90,"i","w"},{"N","F","D-","D","D+","C-","C","C+","B-","B","B+","A-","A","A+","IC","W"})</f>
        <v>0</v>
      </c>
    </row>
    <row r="554" spans="1:19">
      <c r="B554" s="21" t="str">
        <f>'COURSE WORK'!B555</f>
        <v>0</v>
      </c>
      <c r="J554" s="16" t="str">
        <f>10.6%*C554</f>
        <v>0</v>
      </c>
      <c r="K554" s="16" t="str">
        <f>5%*D554</f>
        <v>0</v>
      </c>
      <c r="L554" s="17" t="str">
        <f>20%*E554</f>
        <v>0</v>
      </c>
      <c r="M554" s="16" t="str">
        <f>35%*F554</f>
        <v>0</v>
      </c>
      <c r="N554" s="16" t="str">
        <f>5%*G554</f>
        <v>0</v>
      </c>
      <c r="O554" s="16" t="str">
        <f>SUM(J554:N554)</f>
        <v>0</v>
      </c>
      <c r="P554" s="18" t="str">
        <f>((H554+I554)%)*O554</f>
        <v>0</v>
      </c>
      <c r="Q554" s="16" t="str">
        <f>SUM(O554:P554)</f>
        <v>0</v>
      </c>
      <c r="R554" s="16" t="str">
        <f>ROUNDUP(Q554,0)</f>
        <v>0</v>
      </c>
      <c r="S554" s="17" t="str">
        <f>LOOKUP(R554,{0,1,49,51,54,57,60,64,68,72,76,80,85,90,"i","w"},{"N","F","D-","D","D+","C-","C","C+","B-","B","B+","A-","A","A+","IC","W"})</f>
        <v>0</v>
      </c>
    </row>
    <row r="555" spans="1:19">
      <c r="B555" s="21" t="str">
        <f>'COURSE WORK'!B556</f>
        <v>0</v>
      </c>
      <c r="J555" s="16" t="str">
        <f>10.6%*C555</f>
        <v>0</v>
      </c>
      <c r="K555" s="16" t="str">
        <f>5%*D555</f>
        <v>0</v>
      </c>
      <c r="L555" s="17" t="str">
        <f>20%*E555</f>
        <v>0</v>
      </c>
      <c r="M555" s="16" t="str">
        <f>35%*F555</f>
        <v>0</v>
      </c>
      <c r="N555" s="16" t="str">
        <f>5%*G555</f>
        <v>0</v>
      </c>
      <c r="O555" s="16" t="str">
        <f>SUM(J555:N555)</f>
        <v>0</v>
      </c>
      <c r="P555" s="18" t="str">
        <f>((H555+I555)%)*O555</f>
        <v>0</v>
      </c>
      <c r="Q555" s="16" t="str">
        <f>SUM(O555:P555)</f>
        <v>0</v>
      </c>
      <c r="R555" s="16" t="str">
        <f>ROUNDUP(Q555,0)</f>
        <v>0</v>
      </c>
      <c r="S555" s="17" t="str">
        <f>LOOKUP(R555,{0,1,49,51,54,57,60,64,68,72,76,80,85,90,"i","w"},{"N","F","D-","D","D+","C-","C","C+","B-","B","B+","A-","A","A+","IC","W"})</f>
        <v>0</v>
      </c>
    </row>
    <row r="556" spans="1:19">
      <c r="B556" s="21" t="str">
        <f>'COURSE WORK'!B557</f>
        <v>0</v>
      </c>
      <c r="J556" s="16" t="str">
        <f>10.6%*C556</f>
        <v>0</v>
      </c>
      <c r="K556" s="16" t="str">
        <f>5%*D556</f>
        <v>0</v>
      </c>
      <c r="L556" s="17" t="str">
        <f>20%*E556</f>
        <v>0</v>
      </c>
      <c r="M556" s="16" t="str">
        <f>35%*F556</f>
        <v>0</v>
      </c>
      <c r="N556" s="16" t="str">
        <f>5%*G556</f>
        <v>0</v>
      </c>
      <c r="O556" s="16" t="str">
        <f>SUM(J556:N556)</f>
        <v>0</v>
      </c>
      <c r="P556" s="18" t="str">
        <f>((H556+I556)%)*O556</f>
        <v>0</v>
      </c>
      <c r="Q556" s="16" t="str">
        <f>SUM(O556:P556)</f>
        <v>0</v>
      </c>
      <c r="R556" s="16" t="str">
        <f>ROUNDUP(Q556,0)</f>
        <v>0</v>
      </c>
      <c r="S556" s="17" t="str">
        <f>LOOKUP(R556,{0,1,49,51,54,57,60,64,68,72,76,80,85,90,"i","w"},{"N","F","D-","D","D+","C-","C","C+","B-","B","B+","A-","A","A+","IC","W"})</f>
        <v>0</v>
      </c>
    </row>
    <row r="557" spans="1:19">
      <c r="B557" s="21" t="str">
        <f>'COURSE WORK'!B558</f>
        <v>0</v>
      </c>
      <c r="J557" s="16" t="str">
        <f>10.6%*C557</f>
        <v>0</v>
      </c>
      <c r="K557" s="16" t="str">
        <f>5%*D557</f>
        <v>0</v>
      </c>
      <c r="L557" s="17" t="str">
        <f>20%*E557</f>
        <v>0</v>
      </c>
      <c r="M557" s="16" t="str">
        <f>35%*F557</f>
        <v>0</v>
      </c>
      <c r="N557" s="16" t="str">
        <f>5%*G557</f>
        <v>0</v>
      </c>
      <c r="O557" s="16" t="str">
        <f>SUM(J557:N557)</f>
        <v>0</v>
      </c>
      <c r="P557" s="18" t="str">
        <f>((H557+I557)%)*O557</f>
        <v>0</v>
      </c>
      <c r="Q557" s="16" t="str">
        <f>SUM(O557:P557)</f>
        <v>0</v>
      </c>
      <c r="R557" s="16" t="str">
        <f>ROUNDUP(Q557,0)</f>
        <v>0</v>
      </c>
      <c r="S557" s="17" t="str">
        <f>LOOKUP(R557,{0,1,49,51,54,57,60,64,68,72,76,80,85,90,"i","w"},{"N","F","D-","D","D+","C-","C","C+","B-","B","B+","A-","A","A+","IC","W"})</f>
        <v>0</v>
      </c>
    </row>
    <row r="558" spans="1:19">
      <c r="B558" s="21" t="str">
        <f>'COURSE WORK'!B559</f>
        <v>0</v>
      </c>
      <c r="J558" s="16" t="str">
        <f>10.6%*C558</f>
        <v>0</v>
      </c>
      <c r="K558" s="16" t="str">
        <f>5%*D558</f>
        <v>0</v>
      </c>
      <c r="L558" s="17" t="str">
        <f>20%*E558</f>
        <v>0</v>
      </c>
      <c r="M558" s="16" t="str">
        <f>35%*F558</f>
        <v>0</v>
      </c>
      <c r="N558" s="16" t="str">
        <f>5%*G558</f>
        <v>0</v>
      </c>
      <c r="O558" s="16" t="str">
        <f>SUM(J558:N558)</f>
        <v>0</v>
      </c>
      <c r="P558" s="18" t="str">
        <f>((H558+I558)%)*O558</f>
        <v>0</v>
      </c>
      <c r="Q558" s="16" t="str">
        <f>SUM(O558:P558)</f>
        <v>0</v>
      </c>
      <c r="R558" s="16" t="str">
        <f>ROUNDUP(Q558,0)</f>
        <v>0</v>
      </c>
      <c r="S558" s="17" t="str">
        <f>LOOKUP(R558,{0,1,49,51,54,57,60,64,68,72,76,80,85,90,"i","w"},{"N","F","D-","D","D+","C-","C","C+","B-","B","B+","A-","A","A+","IC","W"})</f>
        <v>0</v>
      </c>
    </row>
    <row r="559" spans="1:19">
      <c r="B559" s="21" t="str">
        <f>'COURSE WORK'!B560</f>
        <v>0</v>
      </c>
      <c r="J559" s="16" t="str">
        <f>10.6%*C559</f>
        <v>0</v>
      </c>
      <c r="K559" s="16" t="str">
        <f>5%*D559</f>
        <v>0</v>
      </c>
      <c r="L559" s="17" t="str">
        <f>20%*E559</f>
        <v>0</v>
      </c>
      <c r="M559" s="16" t="str">
        <f>35%*F559</f>
        <v>0</v>
      </c>
      <c r="N559" s="16" t="str">
        <f>5%*G559</f>
        <v>0</v>
      </c>
      <c r="O559" s="16" t="str">
        <f>SUM(J559:N559)</f>
        <v>0</v>
      </c>
      <c r="P559" s="18" t="str">
        <f>((H559+I559)%)*O559</f>
        <v>0</v>
      </c>
      <c r="Q559" s="16" t="str">
        <f>SUM(O559:P559)</f>
        <v>0</v>
      </c>
      <c r="R559" s="16" t="str">
        <f>ROUNDUP(Q559,0)</f>
        <v>0</v>
      </c>
      <c r="S559" s="17" t="str">
        <f>LOOKUP(R559,{0,1,49,51,54,57,60,64,68,72,76,80,85,90,"i","w"},{"N","F","D-","D","D+","C-","C","C+","B-","B","B+","A-","A","A+","IC","W"})</f>
        <v>0</v>
      </c>
    </row>
    <row r="560" spans="1:19">
      <c r="B560" s="21" t="str">
        <f>'COURSE WORK'!B561</f>
        <v>0</v>
      </c>
      <c r="J560" s="16" t="str">
        <f>10.6%*C560</f>
        <v>0</v>
      </c>
      <c r="K560" s="16" t="str">
        <f>5%*D560</f>
        <v>0</v>
      </c>
      <c r="L560" s="17" t="str">
        <f>20%*E560</f>
        <v>0</v>
      </c>
      <c r="M560" s="16" t="str">
        <f>35%*F560</f>
        <v>0</v>
      </c>
      <c r="N560" s="16" t="str">
        <f>5%*G560</f>
        <v>0</v>
      </c>
      <c r="O560" s="16" t="str">
        <f>SUM(J560:N560)</f>
        <v>0</v>
      </c>
      <c r="P560" s="18" t="str">
        <f>((H560+I560)%)*O560</f>
        <v>0</v>
      </c>
      <c r="Q560" s="16" t="str">
        <f>SUM(O560:P560)</f>
        <v>0</v>
      </c>
      <c r="R560" s="16" t="str">
        <f>ROUNDUP(Q560,0)</f>
        <v>0</v>
      </c>
      <c r="S560" s="17" t="str">
        <f>LOOKUP(R560,{0,1,49,51,54,57,60,64,68,72,76,80,85,90,"i","w"},{"N","F","D-","D","D+","C-","C","C+","B-","B","B+","A-","A","A+","IC","W"})</f>
        <v>0</v>
      </c>
    </row>
    <row r="561" spans="1:19">
      <c r="B561" s="21" t="str">
        <f>'COURSE WORK'!B562</f>
        <v>0</v>
      </c>
      <c r="J561" s="16" t="str">
        <f>10.6%*C561</f>
        <v>0</v>
      </c>
      <c r="K561" s="16" t="str">
        <f>5%*D561</f>
        <v>0</v>
      </c>
      <c r="L561" s="17" t="str">
        <f>20%*E561</f>
        <v>0</v>
      </c>
      <c r="M561" s="16" t="str">
        <f>35%*F561</f>
        <v>0</v>
      </c>
      <c r="N561" s="16" t="str">
        <f>5%*G561</f>
        <v>0</v>
      </c>
      <c r="O561" s="16" t="str">
        <f>SUM(J561:N561)</f>
        <v>0</v>
      </c>
      <c r="P561" s="18" t="str">
        <f>((H561+I561)%)*O561</f>
        <v>0</v>
      </c>
      <c r="Q561" s="16" t="str">
        <f>SUM(O561:P561)</f>
        <v>0</v>
      </c>
      <c r="R561" s="16" t="str">
        <f>ROUNDUP(Q561,0)</f>
        <v>0</v>
      </c>
      <c r="S561" s="17" t="str">
        <f>LOOKUP(R561,{0,1,49,51,54,57,60,64,68,72,76,80,85,90,"i","w"},{"N","F","D-","D","D+","C-","C","C+","B-","B","B+","A-","A","A+","IC","W"})</f>
        <v>0</v>
      </c>
    </row>
    <row r="562" spans="1:19">
      <c r="B562" s="21" t="str">
        <f>'COURSE WORK'!B563</f>
        <v>0</v>
      </c>
      <c r="J562" s="16" t="str">
        <f>10.6%*C562</f>
        <v>0</v>
      </c>
      <c r="K562" s="16" t="str">
        <f>5%*D562</f>
        <v>0</v>
      </c>
      <c r="L562" s="17" t="str">
        <f>20%*E562</f>
        <v>0</v>
      </c>
      <c r="M562" s="16" t="str">
        <f>35%*F562</f>
        <v>0</v>
      </c>
      <c r="N562" s="16" t="str">
        <f>5%*G562</f>
        <v>0</v>
      </c>
      <c r="O562" s="16" t="str">
        <f>SUM(J562:N562)</f>
        <v>0</v>
      </c>
      <c r="P562" s="18" t="str">
        <f>((H562+I562)%)*O562</f>
        <v>0</v>
      </c>
      <c r="Q562" s="16" t="str">
        <f>SUM(O562:P562)</f>
        <v>0</v>
      </c>
      <c r="R562" s="16" t="str">
        <f>ROUNDUP(Q562,0)</f>
        <v>0</v>
      </c>
      <c r="S562" s="17" t="str">
        <f>LOOKUP(R562,{0,1,49,51,54,57,60,64,68,72,76,80,85,90,"i","w"},{"N","F","D-","D","D+","C-","C","C+","B-","B","B+","A-","A","A+","IC","W"})</f>
        <v>0</v>
      </c>
    </row>
    <row r="563" spans="1:19">
      <c r="B563" s="21" t="str">
        <f>'COURSE WORK'!B564</f>
        <v>0</v>
      </c>
      <c r="J563" s="16" t="str">
        <f>10.6%*C563</f>
        <v>0</v>
      </c>
      <c r="K563" s="16" t="str">
        <f>5%*D563</f>
        <v>0</v>
      </c>
      <c r="L563" s="17" t="str">
        <f>20%*E563</f>
        <v>0</v>
      </c>
      <c r="M563" s="16" t="str">
        <f>35%*F563</f>
        <v>0</v>
      </c>
      <c r="N563" s="16" t="str">
        <f>5%*G563</f>
        <v>0</v>
      </c>
      <c r="O563" s="16" t="str">
        <f>SUM(J563:N563)</f>
        <v>0</v>
      </c>
      <c r="P563" s="18" t="str">
        <f>((H563+I563)%)*O563</f>
        <v>0</v>
      </c>
      <c r="Q563" s="16" t="str">
        <f>SUM(O563:P563)</f>
        <v>0</v>
      </c>
      <c r="R563" s="16" t="str">
        <f>ROUNDUP(Q563,0)</f>
        <v>0</v>
      </c>
      <c r="S563" s="17" t="str">
        <f>LOOKUP(R563,{0,1,49,51,54,57,60,64,68,72,76,80,85,90,"i","w"},{"N","F","D-","D","D+","C-","C","C+","B-","B","B+","A-","A","A+","IC","W"})</f>
        <v>0</v>
      </c>
    </row>
    <row r="564" spans="1:19">
      <c r="B564" s="21" t="str">
        <f>'COURSE WORK'!B565</f>
        <v>0</v>
      </c>
      <c r="J564" s="16" t="str">
        <f>10.6%*C564</f>
        <v>0</v>
      </c>
      <c r="K564" s="16" t="str">
        <f>5%*D564</f>
        <v>0</v>
      </c>
      <c r="L564" s="17" t="str">
        <f>20%*E564</f>
        <v>0</v>
      </c>
      <c r="M564" s="16" t="str">
        <f>35%*F564</f>
        <v>0</v>
      </c>
      <c r="N564" s="16" t="str">
        <f>5%*G564</f>
        <v>0</v>
      </c>
      <c r="O564" s="16" t="str">
        <f>SUM(J564:N564)</f>
        <v>0</v>
      </c>
      <c r="P564" s="18" t="str">
        <f>((H564+I564)%)*O564</f>
        <v>0</v>
      </c>
      <c r="Q564" s="16" t="str">
        <f>SUM(O564:P564)</f>
        <v>0</v>
      </c>
      <c r="R564" s="16" t="str">
        <f>ROUNDUP(Q564,0)</f>
        <v>0</v>
      </c>
      <c r="S564" s="17" t="str">
        <f>LOOKUP(R564,{0,1,49,51,54,57,60,64,68,72,76,80,85,90,"i","w"},{"N","F","D-","D","D+","C-","C","C+","B-","B","B+","A-","A","A+","IC","W"})</f>
        <v>0</v>
      </c>
    </row>
    <row r="565" spans="1:19">
      <c r="B565" s="21" t="str">
        <f>'COURSE WORK'!B566</f>
        <v>0</v>
      </c>
      <c r="J565" s="16" t="str">
        <f>10.6%*C565</f>
        <v>0</v>
      </c>
      <c r="K565" s="16" t="str">
        <f>5%*D565</f>
        <v>0</v>
      </c>
      <c r="L565" s="17" t="str">
        <f>20%*E565</f>
        <v>0</v>
      </c>
      <c r="M565" s="16" t="str">
        <f>35%*F565</f>
        <v>0</v>
      </c>
      <c r="N565" s="16" t="str">
        <f>5%*G565</f>
        <v>0</v>
      </c>
      <c r="O565" s="16" t="str">
        <f>SUM(J565:N565)</f>
        <v>0</v>
      </c>
      <c r="P565" s="18" t="str">
        <f>((H565+I565)%)*O565</f>
        <v>0</v>
      </c>
      <c r="Q565" s="16" t="str">
        <f>SUM(O565:P565)</f>
        <v>0</v>
      </c>
      <c r="R565" s="16" t="str">
        <f>ROUNDUP(Q565,0)</f>
        <v>0</v>
      </c>
      <c r="S565" s="17" t="str">
        <f>LOOKUP(R565,{0,1,49,51,54,57,60,64,68,72,76,80,85,90,"i","w"},{"N","F","D-","D","D+","C-","C","C+","B-","B","B+","A-","A","A+","IC","W"})</f>
        <v>0</v>
      </c>
    </row>
    <row r="566" spans="1:19">
      <c r="B566" s="21" t="str">
        <f>'COURSE WORK'!B567</f>
        <v>0</v>
      </c>
      <c r="J566" s="16" t="str">
        <f>10.6%*C566</f>
        <v>0</v>
      </c>
      <c r="K566" s="16" t="str">
        <f>5%*D566</f>
        <v>0</v>
      </c>
      <c r="L566" s="17" t="str">
        <f>20%*E566</f>
        <v>0</v>
      </c>
      <c r="M566" s="16" t="str">
        <f>35%*F566</f>
        <v>0</v>
      </c>
      <c r="N566" s="16" t="str">
        <f>5%*G566</f>
        <v>0</v>
      </c>
      <c r="O566" s="16" t="str">
        <f>SUM(J566:N566)</f>
        <v>0</v>
      </c>
      <c r="P566" s="18" t="str">
        <f>((H566+I566)%)*O566</f>
        <v>0</v>
      </c>
      <c r="Q566" s="16" t="str">
        <f>SUM(O566:P566)</f>
        <v>0</v>
      </c>
      <c r="R566" s="16" t="str">
        <f>ROUNDUP(Q566,0)</f>
        <v>0</v>
      </c>
      <c r="S566" s="17" t="str">
        <f>LOOKUP(R566,{0,1,49,51,54,57,60,64,68,72,76,80,85,90,"i","w"},{"N","F","D-","D","D+","C-","C","C+","B-","B","B+","A-","A","A+","IC","W"})</f>
        <v>0</v>
      </c>
    </row>
    <row r="567" spans="1:19">
      <c r="B567" s="21" t="str">
        <f>'COURSE WORK'!B568</f>
        <v>0</v>
      </c>
      <c r="J567" s="16" t="str">
        <f>10.6%*C567</f>
        <v>0</v>
      </c>
      <c r="K567" s="16" t="str">
        <f>5%*D567</f>
        <v>0</v>
      </c>
      <c r="L567" s="17" t="str">
        <f>20%*E567</f>
        <v>0</v>
      </c>
      <c r="M567" s="16" t="str">
        <f>35%*F567</f>
        <v>0</v>
      </c>
      <c r="N567" s="16" t="str">
        <f>5%*G567</f>
        <v>0</v>
      </c>
      <c r="O567" s="16" t="str">
        <f>SUM(J567:N567)</f>
        <v>0</v>
      </c>
      <c r="P567" s="18" t="str">
        <f>((H567+I567)%)*O567</f>
        <v>0</v>
      </c>
      <c r="Q567" s="16" t="str">
        <f>SUM(O567:P567)</f>
        <v>0</v>
      </c>
      <c r="R567" s="16" t="str">
        <f>ROUNDUP(Q567,0)</f>
        <v>0</v>
      </c>
      <c r="S567" s="17" t="str">
        <f>LOOKUP(R567,{0,1,49,51,54,57,60,64,68,72,76,80,85,90,"i","w"},{"N","F","D-","D","D+","C-","C","C+","B-","B","B+","A-","A","A+","IC","W"})</f>
        <v>0</v>
      </c>
    </row>
    <row r="568" spans="1:19">
      <c r="B568" s="21" t="str">
        <f>'COURSE WORK'!B569</f>
        <v>0</v>
      </c>
      <c r="J568" s="16" t="str">
        <f>10.6%*C568</f>
        <v>0</v>
      </c>
      <c r="K568" s="16" t="str">
        <f>5%*D568</f>
        <v>0</v>
      </c>
      <c r="L568" s="17" t="str">
        <f>20%*E568</f>
        <v>0</v>
      </c>
      <c r="M568" s="16" t="str">
        <f>35%*F568</f>
        <v>0</v>
      </c>
      <c r="N568" s="16" t="str">
        <f>5%*G568</f>
        <v>0</v>
      </c>
      <c r="O568" s="16" t="str">
        <f>SUM(J568:N568)</f>
        <v>0</v>
      </c>
      <c r="P568" s="18" t="str">
        <f>((H568+I568)%)*O568</f>
        <v>0</v>
      </c>
      <c r="Q568" s="16" t="str">
        <f>SUM(O568:P568)</f>
        <v>0</v>
      </c>
      <c r="R568" s="16" t="str">
        <f>ROUNDUP(Q568,0)</f>
        <v>0</v>
      </c>
      <c r="S568" s="17" t="str">
        <f>LOOKUP(R568,{0,1,49,51,54,57,60,64,68,72,76,80,85,90,"i","w"},{"N","F","D-","D","D+","C-","C","C+","B-","B","B+","A-","A","A+","IC","W"})</f>
        <v>0</v>
      </c>
    </row>
    <row r="569" spans="1:19">
      <c r="B569" s="21" t="str">
        <f>'COURSE WORK'!B570</f>
        <v>0</v>
      </c>
      <c r="J569" s="16" t="str">
        <f>10.6%*C569</f>
        <v>0</v>
      </c>
      <c r="K569" s="16" t="str">
        <f>5%*D569</f>
        <v>0</v>
      </c>
      <c r="L569" s="17" t="str">
        <f>20%*E569</f>
        <v>0</v>
      </c>
      <c r="M569" s="16" t="str">
        <f>35%*F569</f>
        <v>0</v>
      </c>
      <c r="N569" s="16" t="str">
        <f>5%*G569</f>
        <v>0</v>
      </c>
      <c r="O569" s="16" t="str">
        <f>SUM(J569:N569)</f>
        <v>0</v>
      </c>
      <c r="P569" s="18" t="str">
        <f>((H569+I569)%)*O569</f>
        <v>0</v>
      </c>
      <c r="Q569" s="16" t="str">
        <f>SUM(O569:P569)</f>
        <v>0</v>
      </c>
      <c r="R569" s="16" t="str">
        <f>ROUNDUP(Q569,0)</f>
        <v>0</v>
      </c>
      <c r="S569" s="17" t="str">
        <f>LOOKUP(R569,{0,1,49,51,54,57,60,64,68,72,76,80,85,90,"i","w"},{"N","F","D-","D","D+","C-","C","C+","B-","B","B+","A-","A","A+","IC","W"})</f>
        <v>0</v>
      </c>
    </row>
    <row r="570" spans="1:19">
      <c r="B570" s="21" t="str">
        <f>'COURSE WORK'!B571</f>
        <v>0</v>
      </c>
      <c r="J570" s="16" t="str">
        <f>10.6%*C570</f>
        <v>0</v>
      </c>
      <c r="K570" s="16" t="str">
        <f>5%*D570</f>
        <v>0</v>
      </c>
      <c r="L570" s="17" t="str">
        <f>20%*E570</f>
        <v>0</v>
      </c>
      <c r="M570" s="16" t="str">
        <f>35%*F570</f>
        <v>0</v>
      </c>
      <c r="N570" s="16" t="str">
        <f>5%*G570</f>
        <v>0</v>
      </c>
      <c r="O570" s="16" t="str">
        <f>SUM(J570:N570)</f>
        <v>0</v>
      </c>
      <c r="P570" s="18" t="str">
        <f>((H570+I570)%)*O570</f>
        <v>0</v>
      </c>
      <c r="Q570" s="16" t="str">
        <f>SUM(O570:P570)</f>
        <v>0</v>
      </c>
      <c r="R570" s="16" t="str">
        <f>ROUNDUP(Q570,0)</f>
        <v>0</v>
      </c>
      <c r="S570" s="17" t="str">
        <f>LOOKUP(R570,{0,1,49,51,54,57,60,64,68,72,76,80,85,90,"i","w"},{"N","F","D-","D","D+","C-","C","C+","B-","B","B+","A-","A","A+","IC","W"})</f>
        <v>0</v>
      </c>
    </row>
    <row r="571" spans="1:19">
      <c r="B571" s="21" t="str">
        <f>'COURSE WORK'!B572</f>
        <v>0</v>
      </c>
      <c r="J571" s="16" t="str">
        <f>10.6%*C571</f>
        <v>0</v>
      </c>
      <c r="K571" s="16" t="str">
        <f>5%*D571</f>
        <v>0</v>
      </c>
      <c r="L571" s="17" t="str">
        <f>20%*E571</f>
        <v>0</v>
      </c>
      <c r="M571" s="16" t="str">
        <f>35%*F571</f>
        <v>0</v>
      </c>
      <c r="N571" s="16" t="str">
        <f>5%*G571</f>
        <v>0</v>
      </c>
      <c r="O571" s="16" t="str">
        <f>SUM(J571:N571)</f>
        <v>0</v>
      </c>
      <c r="P571" s="18" t="str">
        <f>((H571+I571)%)*O571</f>
        <v>0</v>
      </c>
      <c r="Q571" s="16" t="str">
        <f>SUM(O571:P571)</f>
        <v>0</v>
      </c>
      <c r="R571" s="16" t="str">
        <f>ROUNDUP(Q571,0)</f>
        <v>0</v>
      </c>
      <c r="S571" s="17" t="str">
        <f>LOOKUP(R571,{0,1,49,51,54,57,60,64,68,72,76,80,85,90,"i","w"},{"N","F","D-","D","D+","C-","C","C+","B-","B","B+","A-","A","A+","IC","W"})</f>
        <v>0</v>
      </c>
    </row>
    <row r="572" spans="1:19">
      <c r="B572" s="21" t="str">
        <f>'COURSE WORK'!B573</f>
        <v>0</v>
      </c>
      <c r="J572" s="16" t="str">
        <f>10.6%*C572</f>
        <v>0</v>
      </c>
      <c r="K572" s="16" t="str">
        <f>5%*D572</f>
        <v>0</v>
      </c>
      <c r="L572" s="17" t="str">
        <f>20%*E572</f>
        <v>0</v>
      </c>
      <c r="M572" s="16" t="str">
        <f>35%*F572</f>
        <v>0</v>
      </c>
      <c r="N572" s="16" t="str">
        <f>5%*G572</f>
        <v>0</v>
      </c>
      <c r="O572" s="16" t="str">
        <f>SUM(J572:N572)</f>
        <v>0</v>
      </c>
      <c r="P572" s="18" t="str">
        <f>((H572+I572)%)*O572</f>
        <v>0</v>
      </c>
      <c r="Q572" s="16" t="str">
        <f>SUM(O572:P572)</f>
        <v>0</v>
      </c>
      <c r="R572" s="16" t="str">
        <f>ROUNDUP(Q572,0)</f>
        <v>0</v>
      </c>
      <c r="S572" s="17" t="str">
        <f>LOOKUP(R572,{0,1,49,51,54,57,60,64,68,72,76,80,85,90,"i","w"},{"N","F","D-","D","D+","C-","C","C+","B-","B","B+","A-","A","A+","IC","W"})</f>
        <v>0</v>
      </c>
    </row>
    <row r="573" spans="1:19">
      <c r="B573" s="21" t="str">
        <f>'COURSE WORK'!B574</f>
        <v>0</v>
      </c>
      <c r="J573" s="16" t="str">
        <f>10.6%*C573</f>
        <v>0</v>
      </c>
      <c r="K573" s="16" t="str">
        <f>5%*D573</f>
        <v>0</v>
      </c>
      <c r="L573" s="17" t="str">
        <f>20%*E573</f>
        <v>0</v>
      </c>
      <c r="M573" s="16" t="str">
        <f>35%*F573</f>
        <v>0</v>
      </c>
      <c r="N573" s="16" t="str">
        <f>5%*G573</f>
        <v>0</v>
      </c>
      <c r="O573" s="16" t="str">
        <f>SUM(J573:N573)</f>
        <v>0</v>
      </c>
      <c r="P573" s="18" t="str">
        <f>((H573+I573)%)*O573</f>
        <v>0</v>
      </c>
      <c r="Q573" s="16" t="str">
        <f>SUM(O573:P573)</f>
        <v>0</v>
      </c>
      <c r="R573" s="16" t="str">
        <f>ROUNDUP(Q573,0)</f>
        <v>0</v>
      </c>
      <c r="S573" s="17" t="str">
        <f>LOOKUP(R573,{0,1,49,51,54,57,60,64,68,72,76,80,85,90,"i","w"},{"N","F","D-","D","D+","C-","C","C+","B-","B","B+","A-","A","A+","IC","W"})</f>
        <v>0</v>
      </c>
    </row>
    <row r="574" spans="1:19">
      <c r="B574" s="21" t="str">
        <f>'COURSE WORK'!B575</f>
        <v>0</v>
      </c>
      <c r="J574" s="16" t="str">
        <f>10.6%*C574</f>
        <v>0</v>
      </c>
      <c r="K574" s="16" t="str">
        <f>5%*D574</f>
        <v>0</v>
      </c>
      <c r="L574" s="17" t="str">
        <f>20%*E574</f>
        <v>0</v>
      </c>
      <c r="M574" s="16" t="str">
        <f>35%*F574</f>
        <v>0</v>
      </c>
      <c r="N574" s="16" t="str">
        <f>5%*G574</f>
        <v>0</v>
      </c>
      <c r="O574" s="16" t="str">
        <f>SUM(J574:N574)</f>
        <v>0</v>
      </c>
      <c r="P574" s="18" t="str">
        <f>((H574+I574)%)*O574</f>
        <v>0</v>
      </c>
      <c r="Q574" s="16" t="str">
        <f>SUM(O574:P574)</f>
        <v>0</v>
      </c>
      <c r="R574" s="16" t="str">
        <f>ROUNDUP(Q574,0)</f>
        <v>0</v>
      </c>
      <c r="S574" s="17" t="str">
        <f>LOOKUP(R574,{0,1,49,51,54,57,60,64,68,72,76,80,85,90,"i","w"},{"N","F","D-","D","D+","C-","C","C+","B-","B","B+","A-","A","A+","IC","W"})</f>
        <v>0</v>
      </c>
    </row>
    <row r="575" spans="1:19">
      <c r="B575" s="21" t="str">
        <f>'COURSE WORK'!B576</f>
        <v>0</v>
      </c>
      <c r="J575" s="16" t="str">
        <f>10.6%*C575</f>
        <v>0</v>
      </c>
      <c r="K575" s="16" t="str">
        <f>5%*D575</f>
        <v>0</v>
      </c>
      <c r="L575" s="17" t="str">
        <f>20%*E575</f>
        <v>0</v>
      </c>
      <c r="M575" s="16" t="str">
        <f>35%*F575</f>
        <v>0</v>
      </c>
      <c r="N575" s="16" t="str">
        <f>5%*G575</f>
        <v>0</v>
      </c>
      <c r="O575" s="16" t="str">
        <f>SUM(J575:N575)</f>
        <v>0</v>
      </c>
      <c r="P575" s="18" t="str">
        <f>((H575+I575)%)*O575</f>
        <v>0</v>
      </c>
      <c r="Q575" s="16" t="str">
        <f>SUM(O575:P575)</f>
        <v>0</v>
      </c>
      <c r="R575" s="16" t="str">
        <f>ROUNDUP(Q575,0)</f>
        <v>0</v>
      </c>
      <c r="S575" s="17" t="str">
        <f>LOOKUP(R575,{0,1,49,51,54,57,60,64,68,72,76,80,85,90,"i","w"},{"N","F","D-","D","D+","C-","C","C+","B-","B","B+","A-","A","A+","IC","W"})</f>
        <v>0</v>
      </c>
    </row>
    <row r="576" spans="1:19">
      <c r="B576" s="21" t="str">
        <f>'COURSE WORK'!B577</f>
        <v>0</v>
      </c>
      <c r="J576" s="16" t="str">
        <f>10.6%*C576</f>
        <v>0</v>
      </c>
      <c r="K576" s="16" t="str">
        <f>5%*D576</f>
        <v>0</v>
      </c>
      <c r="L576" s="17" t="str">
        <f>20%*E576</f>
        <v>0</v>
      </c>
      <c r="M576" s="16" t="str">
        <f>35%*F576</f>
        <v>0</v>
      </c>
      <c r="N576" s="16" t="str">
        <f>5%*G576</f>
        <v>0</v>
      </c>
      <c r="O576" s="16" t="str">
        <f>SUM(J576:N576)</f>
        <v>0</v>
      </c>
      <c r="P576" s="18" t="str">
        <f>((H576+I576)%)*O576</f>
        <v>0</v>
      </c>
      <c r="Q576" s="16" t="str">
        <f>SUM(O576:P576)</f>
        <v>0</v>
      </c>
      <c r="R576" s="16" t="str">
        <f>ROUNDUP(Q576,0)</f>
        <v>0</v>
      </c>
      <c r="S576" s="17" t="str">
        <f>LOOKUP(R576,{0,1,49,51,54,57,60,64,68,72,76,80,85,90,"i","w"},{"N","F","D-","D","D+","C-","C","C+","B-","B","B+","A-","A","A+","IC","W"})</f>
        <v>0</v>
      </c>
    </row>
    <row r="577" spans="1:19">
      <c r="B577" s="21" t="str">
        <f>'COURSE WORK'!B578</f>
        <v>0</v>
      </c>
      <c r="J577" s="16" t="str">
        <f>10.6%*C577</f>
        <v>0</v>
      </c>
      <c r="K577" s="16" t="str">
        <f>5%*D577</f>
        <v>0</v>
      </c>
      <c r="L577" s="17" t="str">
        <f>20%*E577</f>
        <v>0</v>
      </c>
      <c r="M577" s="16" t="str">
        <f>35%*F577</f>
        <v>0</v>
      </c>
      <c r="N577" s="16" t="str">
        <f>5%*G577</f>
        <v>0</v>
      </c>
      <c r="O577" s="16" t="str">
        <f>SUM(J577:N577)</f>
        <v>0</v>
      </c>
      <c r="P577" s="18" t="str">
        <f>((H577+I577)%)*O577</f>
        <v>0</v>
      </c>
      <c r="Q577" s="16" t="str">
        <f>SUM(O577:P577)</f>
        <v>0</v>
      </c>
      <c r="R577" s="16" t="str">
        <f>ROUNDUP(Q577,0)</f>
        <v>0</v>
      </c>
      <c r="S577" s="17" t="str">
        <f>LOOKUP(R577,{0,1,49,51,54,57,60,64,68,72,76,80,85,90,"i","w"},{"N","F","D-","D","D+","C-","C","C+","B-","B","B+","A-","A","A+","IC","W"})</f>
        <v>0</v>
      </c>
    </row>
    <row r="578" spans="1:19">
      <c r="B578" s="21" t="str">
        <f>'COURSE WORK'!B579</f>
        <v>0</v>
      </c>
      <c r="J578" s="16" t="str">
        <f>10.6%*C578</f>
        <v>0</v>
      </c>
      <c r="K578" s="16" t="str">
        <f>5%*D578</f>
        <v>0</v>
      </c>
      <c r="L578" s="17" t="str">
        <f>20%*E578</f>
        <v>0</v>
      </c>
      <c r="M578" s="16" t="str">
        <f>35%*F578</f>
        <v>0</v>
      </c>
      <c r="N578" s="16" t="str">
        <f>5%*G578</f>
        <v>0</v>
      </c>
      <c r="O578" s="16" t="str">
        <f>SUM(J578:N578)</f>
        <v>0</v>
      </c>
      <c r="P578" s="18" t="str">
        <f>((H578+I578)%)*O578</f>
        <v>0</v>
      </c>
      <c r="Q578" s="16" t="str">
        <f>SUM(O578:P578)</f>
        <v>0</v>
      </c>
      <c r="R578" s="16" t="str">
        <f>ROUNDUP(Q578,0)</f>
        <v>0</v>
      </c>
      <c r="S578" s="17" t="str">
        <f>LOOKUP(R578,{0,1,49,51,54,57,60,64,68,72,76,80,85,90,"i","w"},{"N","F","D-","D","D+","C-","C","C+","B-","B","B+","A-","A","A+","IC","W"})</f>
        <v>0</v>
      </c>
    </row>
    <row r="579" spans="1:19">
      <c r="B579" s="21" t="str">
        <f>'COURSE WORK'!B580</f>
        <v>0</v>
      </c>
      <c r="J579" s="16" t="str">
        <f>10.6%*C579</f>
        <v>0</v>
      </c>
      <c r="K579" s="16" t="str">
        <f>5%*D579</f>
        <v>0</v>
      </c>
      <c r="L579" s="17" t="str">
        <f>20%*E579</f>
        <v>0</v>
      </c>
      <c r="M579" s="16" t="str">
        <f>35%*F579</f>
        <v>0</v>
      </c>
      <c r="N579" s="16" t="str">
        <f>5%*G579</f>
        <v>0</v>
      </c>
      <c r="O579" s="16" t="str">
        <f>SUM(J579:N579)</f>
        <v>0</v>
      </c>
      <c r="P579" s="18" t="str">
        <f>((H579+I579)%)*O579</f>
        <v>0</v>
      </c>
      <c r="Q579" s="16" t="str">
        <f>SUM(O579:P579)</f>
        <v>0</v>
      </c>
      <c r="R579" s="16" t="str">
        <f>ROUNDUP(Q579,0)</f>
        <v>0</v>
      </c>
      <c r="S579" s="17" t="str">
        <f>LOOKUP(R579,{0,1,49,51,54,57,60,64,68,72,76,80,85,90,"i","w"},{"N","F","D-","D","D+","C-","C","C+","B-","B","B+","A-","A","A+","IC","W"})</f>
        <v>0</v>
      </c>
    </row>
    <row r="580" spans="1:19">
      <c r="B580" s="21" t="str">
        <f>'COURSE WORK'!B581</f>
        <v>0</v>
      </c>
      <c r="J580" s="16" t="str">
        <f>10.6%*C580</f>
        <v>0</v>
      </c>
      <c r="K580" s="16" t="str">
        <f>5%*D580</f>
        <v>0</v>
      </c>
      <c r="L580" s="17" t="str">
        <f>20%*E580</f>
        <v>0</v>
      </c>
      <c r="M580" s="16" t="str">
        <f>35%*F580</f>
        <v>0</v>
      </c>
      <c r="N580" s="16" t="str">
        <f>5%*G580</f>
        <v>0</v>
      </c>
      <c r="O580" s="16" t="str">
        <f>SUM(J580:N580)</f>
        <v>0</v>
      </c>
      <c r="P580" s="18" t="str">
        <f>((H580+I580)%)*O580</f>
        <v>0</v>
      </c>
      <c r="Q580" s="16" t="str">
        <f>SUM(O580:P580)</f>
        <v>0</v>
      </c>
      <c r="R580" s="16" t="str">
        <f>ROUNDUP(Q580,0)</f>
        <v>0</v>
      </c>
      <c r="S580" s="17" t="str">
        <f>LOOKUP(R580,{0,1,49,51,54,57,60,64,68,72,76,80,85,90,"i","w"},{"N","F","D-","D","D+","C-","C","C+","B-","B","B+","A-","A","A+","IC","W"})</f>
        <v>0</v>
      </c>
    </row>
    <row r="581" spans="1:19">
      <c r="B581" s="21" t="str">
        <f>'COURSE WORK'!B582</f>
        <v>0</v>
      </c>
      <c r="J581" s="16" t="str">
        <f>10.6%*C581</f>
        <v>0</v>
      </c>
      <c r="K581" s="16" t="str">
        <f>5%*D581</f>
        <v>0</v>
      </c>
      <c r="N581" s="16" t="str">
        <f>5%*G581</f>
        <v>0</v>
      </c>
    </row>
    <row r="582" spans="1:19">
      <c r="B582" s="21" t="str">
        <f>'COURSE WORK'!B583</f>
        <v>0</v>
      </c>
      <c r="J582" s="16" t="str">
        <f>10.6%*C582</f>
        <v>0</v>
      </c>
      <c r="K582" s="16" t="str">
        <f>5%*D582</f>
        <v>0</v>
      </c>
      <c r="N582" s="16" t="str">
        <f>5%*G582</f>
        <v>0</v>
      </c>
    </row>
    <row r="583" spans="1:19">
      <c r="B583" s="21" t="str">
        <f>'COURSE WORK'!B584</f>
        <v>0</v>
      </c>
      <c r="J583" s="16" t="str">
        <f>10.6%*C583</f>
        <v>0</v>
      </c>
      <c r="K583" s="16" t="str">
        <f>5%*D583</f>
        <v>0</v>
      </c>
      <c r="N583" s="16" t="str">
        <f>5%*G583</f>
        <v>0</v>
      </c>
    </row>
    <row r="584" spans="1:19">
      <c r="B584" s="21" t="str">
        <f>'COURSE WORK'!B585</f>
        <v>0</v>
      </c>
      <c r="J584" s="16" t="str">
        <f>10.6%*C584</f>
        <v>0</v>
      </c>
      <c r="K584" s="16" t="str">
        <f>5%*D584</f>
        <v>0</v>
      </c>
      <c r="N584" s="16" t="str">
        <f>5%*G584</f>
        <v>0</v>
      </c>
    </row>
    <row r="585" spans="1:19">
      <c r="B585" s="21" t="str">
        <f>'COURSE WORK'!B586</f>
        <v>0</v>
      </c>
      <c r="J585" s="16" t="str">
        <f>10.6%*C585</f>
        <v>0</v>
      </c>
      <c r="K585" s="16" t="str">
        <f>5%*D585</f>
        <v>0</v>
      </c>
      <c r="N585" s="16" t="str">
        <f>5%*G585</f>
        <v>0</v>
      </c>
    </row>
    <row r="586" spans="1:19">
      <c r="B586" s="21" t="str">
        <f>'COURSE WORK'!B587</f>
        <v>0</v>
      </c>
      <c r="J586" s="16" t="str">
        <f>10.6%*C586</f>
        <v>0</v>
      </c>
      <c r="K586" s="16" t="str">
        <f>5%*D586</f>
        <v>0</v>
      </c>
      <c r="N586" s="16" t="str">
        <f>5%*G586</f>
        <v>0</v>
      </c>
    </row>
    <row r="587" spans="1:19">
      <c r="B587" s="21" t="str">
        <f>'COURSE WORK'!B588</f>
        <v>0</v>
      </c>
      <c r="J587" s="16" t="str">
        <f>10.6%*C587</f>
        <v>0</v>
      </c>
      <c r="K587" s="16" t="str">
        <f>5%*D587</f>
        <v>0</v>
      </c>
      <c r="N587" s="16" t="str">
        <f>5%*G587</f>
        <v>0</v>
      </c>
    </row>
    <row r="588" spans="1:19">
      <c r="B588" s="21" t="str">
        <f>'COURSE WORK'!B589</f>
        <v>0</v>
      </c>
      <c r="J588" s="16" t="str">
        <f>10.6%*C588</f>
        <v>0</v>
      </c>
      <c r="K588" s="16" t="str">
        <f>5%*D588</f>
        <v>0</v>
      </c>
      <c r="N588" s="16" t="str">
        <f>5%*G588</f>
        <v>0</v>
      </c>
    </row>
    <row r="589" spans="1:19">
      <c r="B589" s="21" t="str">
        <f>'COURSE WORK'!B590</f>
        <v>0</v>
      </c>
      <c r="J589" s="16" t="str">
        <f>10.6%*C589</f>
        <v>0</v>
      </c>
      <c r="K589" s="16" t="str">
        <f>5%*D589</f>
        <v>0</v>
      </c>
      <c r="N589" s="16" t="str">
        <f>5%*G589</f>
        <v>0</v>
      </c>
    </row>
    <row r="590" spans="1:19">
      <c r="B590" s="21" t="str">
        <f>'COURSE WORK'!B591</f>
        <v>0</v>
      </c>
      <c r="J590" s="16" t="str">
        <f>10.6%*C590</f>
        <v>0</v>
      </c>
      <c r="K590" s="16" t="str">
        <f>5%*D590</f>
        <v>0</v>
      </c>
      <c r="N590" s="16" t="str">
        <f>5%*G590</f>
        <v>0</v>
      </c>
    </row>
    <row r="591" spans="1:19">
      <c r="B591" s="21" t="str">
        <f>'COURSE WORK'!B592</f>
        <v>0</v>
      </c>
      <c r="J591" s="16" t="str">
        <f>10.6%*C591</f>
        <v>0</v>
      </c>
      <c r="K591" s="16" t="str">
        <f>5%*D591</f>
        <v>0</v>
      </c>
      <c r="N591" s="16" t="str">
        <f>5%*G591</f>
        <v>0</v>
      </c>
    </row>
    <row r="592" spans="1:19">
      <c r="B592" s="21" t="str">
        <f>'COURSE WORK'!B593</f>
        <v>0</v>
      </c>
      <c r="J592" s="16" t="str">
        <f>10.6%*C592</f>
        <v>0</v>
      </c>
      <c r="K592" s="16" t="str">
        <f>5%*D592</f>
        <v>0</v>
      </c>
      <c r="N592" s="16" t="str">
        <f>5%*G592</f>
        <v>0</v>
      </c>
    </row>
    <row r="593" spans="1:19">
      <c r="B593" s="21" t="str">
        <f>'COURSE WORK'!B594</f>
        <v>0</v>
      </c>
      <c r="J593" s="16" t="str">
        <f>10.6%*C593</f>
        <v>0</v>
      </c>
      <c r="K593" s="16" t="str">
        <f>5%*D593</f>
        <v>0</v>
      </c>
      <c r="N593" s="16" t="str">
        <f>5%*G593</f>
        <v>0</v>
      </c>
    </row>
    <row r="594" spans="1:19">
      <c r="B594" s="21" t="str">
        <f>'COURSE WORK'!B595</f>
        <v>0</v>
      </c>
      <c r="J594" s="16" t="str">
        <f>10.6%*C594</f>
        <v>0</v>
      </c>
      <c r="K594" s="16" t="str">
        <f>5%*D594</f>
        <v>0</v>
      </c>
      <c r="N594" s="16" t="str">
        <f>5%*G594</f>
        <v>0</v>
      </c>
    </row>
    <row r="595" spans="1:19">
      <c r="B595" s="21" t="str">
        <f>'COURSE WORK'!B596</f>
        <v>0</v>
      </c>
      <c r="J595" s="16" t="str">
        <f>10.6%*C595</f>
        <v>0</v>
      </c>
      <c r="K595" s="16" t="str">
        <f>5%*D595</f>
        <v>0</v>
      </c>
      <c r="N595" s="16" t="str">
        <f>5%*G595</f>
        <v>0</v>
      </c>
    </row>
    <row r="596" spans="1:19">
      <c r="B596" s="21" t="str">
        <f>'COURSE WORK'!B597</f>
        <v>0</v>
      </c>
      <c r="J596" s="16" t="str">
        <f>10.6%*C596</f>
        <v>0</v>
      </c>
      <c r="K596" s="16" t="str">
        <f>5%*D596</f>
        <v>0</v>
      </c>
      <c r="N596" s="16" t="str">
        <f>5%*G596</f>
        <v>0</v>
      </c>
    </row>
    <row r="597" spans="1:19">
      <c r="B597" s="21" t="str">
        <f>'COURSE WORK'!B598</f>
        <v>0</v>
      </c>
      <c r="J597" s="16" t="str">
        <f>10.6%*C597</f>
        <v>0</v>
      </c>
      <c r="K597" s="16" t="str">
        <f>5%*D597</f>
        <v>0</v>
      </c>
      <c r="N597" s="16" t="str">
        <f>5%*G597</f>
        <v>0</v>
      </c>
    </row>
    <row r="598" spans="1:19">
      <c r="B598" s="21" t="str">
        <f>'COURSE WORK'!B599</f>
        <v>0</v>
      </c>
      <c r="J598" s="16" t="str">
        <f>10.6%*C598</f>
        <v>0</v>
      </c>
      <c r="K598" s="16" t="str">
        <f>5%*D598</f>
        <v>0</v>
      </c>
      <c r="N598" s="16" t="str">
        <f>5%*G598</f>
        <v>0</v>
      </c>
    </row>
    <row r="599" spans="1:19">
      <c r="B599" s="21" t="str">
        <f>'COURSE WORK'!B600</f>
        <v>0</v>
      </c>
      <c r="J599" s="16" t="str">
        <f>10.6%*C599</f>
        <v>0</v>
      </c>
      <c r="K599" s="16" t="str">
        <f>5%*D599</f>
        <v>0</v>
      </c>
      <c r="N599" s="16" t="str">
        <f>5%*G599</f>
        <v>0</v>
      </c>
    </row>
    <row r="600" spans="1:19">
      <c r="B600" s="21" t="str">
        <f>'COURSE WORK'!B601</f>
        <v>0</v>
      </c>
      <c r="J600" s="16" t="str">
        <f>10.6%*C600</f>
        <v>0</v>
      </c>
      <c r="K600" s="16" t="str">
        <f>5%*D600</f>
        <v>0</v>
      </c>
      <c r="N600" s="16" t="str">
        <f>5%*G600</f>
        <v>0</v>
      </c>
    </row>
    <row r="601" spans="1:19">
      <c r="B601" s="21" t="str">
        <f>'COURSE WORK'!B602</f>
        <v>0</v>
      </c>
      <c r="J601" s="16" t="str">
        <f>10.6%*C601</f>
        <v>0</v>
      </c>
      <c r="K601" s="16" t="str">
        <f>5%*D601</f>
        <v>0</v>
      </c>
      <c r="N601" s="16" t="str">
        <f>5%*G601</f>
        <v>0</v>
      </c>
    </row>
    <row r="602" spans="1:19">
      <c r="B602" s="21" t="str">
        <f>'COURSE WORK'!B603</f>
        <v>0</v>
      </c>
      <c r="J602" s="16" t="str">
        <f>10.6%*C602</f>
        <v>0</v>
      </c>
      <c r="K602" s="16" t="str">
        <f>5%*D602</f>
        <v>0</v>
      </c>
      <c r="N602" s="16" t="str">
        <f>5%*G602</f>
        <v>0</v>
      </c>
    </row>
    <row r="603" spans="1:19">
      <c r="B603" s="21" t="str">
        <f>'COURSE WORK'!B604</f>
        <v>0</v>
      </c>
      <c r="J603" s="16" t="str">
        <f>10.6%*C603</f>
        <v>0</v>
      </c>
      <c r="K603" s="16" t="str">
        <f>5%*D603</f>
        <v>0</v>
      </c>
      <c r="N603" s="16" t="str">
        <f>5%*G603</f>
        <v>0</v>
      </c>
    </row>
    <row r="604" spans="1:19">
      <c r="B604" s="21" t="str">
        <f>'COURSE WORK'!B605</f>
        <v>0</v>
      </c>
      <c r="J604" s="16" t="str">
        <f>10.6%*C604</f>
        <v>0</v>
      </c>
      <c r="K604" s="16" t="str">
        <f>5%*D604</f>
        <v>0</v>
      </c>
      <c r="N604" s="16" t="str">
        <f>5%*G604</f>
        <v>0</v>
      </c>
    </row>
    <row r="605" spans="1:19">
      <c r="B605" s="21" t="str">
        <f>'COURSE WORK'!B606</f>
        <v>0</v>
      </c>
      <c r="J605" s="16" t="str">
        <f>10.6%*C605</f>
        <v>0</v>
      </c>
      <c r="K605" s="16" t="str">
        <f>5%*D605</f>
        <v>0</v>
      </c>
      <c r="N605" s="16" t="str">
        <f>5%*G605</f>
        <v>0</v>
      </c>
    </row>
    <row r="606" spans="1:19">
      <c r="B606" s="21" t="str">
        <f>'COURSE WORK'!B607</f>
        <v>0</v>
      </c>
      <c r="J606" s="16" t="str">
        <f>10.6%*C606</f>
        <v>0</v>
      </c>
      <c r="K606" s="16" t="str">
        <f>5%*D606</f>
        <v>0</v>
      </c>
      <c r="N606" s="16" t="str">
        <f>5%*G606</f>
        <v>0</v>
      </c>
    </row>
    <row r="607" spans="1:19">
      <c r="B607" s="21" t="str">
        <f>'COURSE WORK'!B608</f>
        <v>0</v>
      </c>
      <c r="J607" s="16" t="str">
        <f>10.6%*C607</f>
        <v>0</v>
      </c>
      <c r="K607" s="16" t="str">
        <f>5%*D607</f>
        <v>0</v>
      </c>
      <c r="N607" s="16" t="str">
        <f>5%*G607</f>
        <v>0</v>
      </c>
    </row>
    <row r="608" spans="1:19">
      <c r="B608" s="21" t="str">
        <f>'COURSE WORK'!B609</f>
        <v>0</v>
      </c>
      <c r="K608" s="16" t="str">
        <f>5%*D608</f>
        <v>0</v>
      </c>
      <c r="N608" s="16" t="str">
        <f>5%*G608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B2"/>
    <mergeCell ref="A1:A2"/>
    <mergeCell ref="L1:L2"/>
    <mergeCell ref="M1:M2"/>
    <mergeCell ref="O1:O2"/>
    <mergeCell ref="C1:C2"/>
    <mergeCell ref="E1:E2"/>
    <mergeCell ref="D1:D2"/>
    <mergeCell ref="G1:G2"/>
    <mergeCell ref="J1:J2"/>
    <mergeCell ref="S1:S2"/>
    <mergeCell ref="Q1:Q2"/>
    <mergeCell ref="K1:K2"/>
    <mergeCell ref="N1:N2"/>
    <mergeCell ref="F1:F2"/>
    <mergeCell ref="H1:H2"/>
    <mergeCell ref="I1:I2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0" workbookViewId="0" showGridLines="true" showRowColHeaders="1">
      <selection activeCell="B28" sqref="B28"/>
    </sheetView>
  </sheetViews>
  <sheetFormatPr defaultRowHeight="14.4" outlineLevelRow="0" outlineLevelCol="0"/>
  <cols>
    <col min="1" max="1" width="15" customWidth="true" style="0"/>
    <col min="2" max="2" width="15.42578125" customWidth="true" style="0"/>
  </cols>
  <sheetData>
    <row r="3" spans="1:5">
      <c r="A3" s="5" t="s">
        <v>31</v>
      </c>
      <c r="B3" s="5" t="s">
        <v>32</v>
      </c>
    </row>
    <row r="4" spans="1:5">
      <c r="A4" s="6" t="s">
        <v>33</v>
      </c>
      <c r="B4" s="7" t="str">
        <f>COUNTIF('GRADE SHEET'!S3:S332,"A+")</f>
        <v>0</v>
      </c>
    </row>
    <row r="5" spans="1:5">
      <c r="A5" s="6" t="s">
        <v>34</v>
      </c>
      <c r="B5" s="7" t="str">
        <f>COUNTIF('GRADE SHEET'!S3:S332,"A")</f>
        <v>0</v>
      </c>
    </row>
    <row r="6" spans="1:5">
      <c r="A6" s="6" t="s">
        <v>35</v>
      </c>
      <c r="B6" s="7" t="str">
        <f>COUNTIF('GRADE SHEET'!S3:S332,"A-")</f>
        <v>0</v>
      </c>
    </row>
    <row r="7" spans="1:5">
      <c r="A7" s="6" t="s">
        <v>36</v>
      </c>
      <c r="B7" s="7" t="str">
        <f>COUNTIF('GRADE SHEET'!S3:S332,"B+")</f>
        <v>0</v>
      </c>
    </row>
    <row r="8" spans="1:5">
      <c r="A8" s="6" t="s">
        <v>37</v>
      </c>
      <c r="B8" s="7" t="str">
        <f>COUNTIF('GRADE SHEET'!S3:S332,"B")</f>
        <v>0</v>
      </c>
    </row>
    <row r="9" spans="1:5">
      <c r="A9" s="6" t="s">
        <v>38</v>
      </c>
      <c r="B9" s="7" t="str">
        <f>COUNTIF('GRADE SHEET'!S3:S332,"B-")</f>
        <v>0</v>
      </c>
    </row>
    <row r="10" spans="1:5">
      <c r="A10" s="6" t="s">
        <v>39</v>
      </c>
      <c r="B10" s="7" t="str">
        <f>COUNTIF('GRADE SHEET'!S3:S332,"C+")</f>
        <v>0</v>
      </c>
    </row>
    <row r="11" spans="1:5">
      <c r="A11" s="6" t="s">
        <v>40</v>
      </c>
      <c r="B11" s="7" t="str">
        <f>COUNTIF('GRADE SHEET'!S3:S332,"C")</f>
        <v>0</v>
      </c>
    </row>
    <row r="12" spans="1:5">
      <c r="A12" s="6" t="s">
        <v>41</v>
      </c>
      <c r="B12" s="7" t="str">
        <f>COUNTIF('GRADE SHEET'!S3:S332,"C-")</f>
        <v>0</v>
      </c>
    </row>
    <row r="13" spans="1:5">
      <c r="A13" s="6" t="s">
        <v>42</v>
      </c>
      <c r="B13" s="7" t="str">
        <f>COUNTIF('GRADE SHEET'!S3:S332,"D+")</f>
        <v>0</v>
      </c>
    </row>
    <row r="14" spans="1:5">
      <c r="A14" s="8" t="s">
        <v>43</v>
      </c>
      <c r="B14" s="7" t="str">
        <f>COUNTIF('GRADE SHEET'!S3:S332,"D")</f>
        <v>0</v>
      </c>
    </row>
    <row r="15" spans="1:5">
      <c r="A15" s="8" t="s">
        <v>44</v>
      </c>
      <c r="B15" s="7" t="str">
        <f>COUNTIF('GRADE SHEET'!S3:S332,"D-")</f>
        <v>0</v>
      </c>
    </row>
    <row r="16" spans="1:5">
      <c r="A16" s="8" t="s">
        <v>45</v>
      </c>
      <c r="B16" s="7" t="str">
        <f>COUNTIF('GRADE SHEET'!S3:S332,"F")</f>
        <v>0</v>
      </c>
    </row>
    <row r="17" spans="1:5">
      <c r="A17" s="8" t="s">
        <v>46</v>
      </c>
      <c r="B17" s="7" t="str">
        <f>COUNTIF('GRADE SHEET'!S3:S332,"IC")</f>
        <v>0</v>
      </c>
    </row>
    <row r="18" spans="1:5">
      <c r="A18" s="5" t="s">
        <v>11</v>
      </c>
      <c r="B18" s="7" t="str">
        <f>SUM(B4:B17)</f>
        <v>0</v>
      </c>
    </row>
    <row r="21" spans="1:5">
      <c r="B21" s="5" t="s">
        <v>47</v>
      </c>
      <c r="C21" s="5" t="s">
        <v>48</v>
      </c>
      <c r="D21" s="5" t="s">
        <v>49</v>
      </c>
      <c r="E21" s="5" t="s">
        <v>50</v>
      </c>
    </row>
    <row r="22" spans="1:5">
      <c r="A22" s="5" t="s">
        <v>51</v>
      </c>
      <c r="B22" s="22" t="str">
        <f>MIN('GRADE SHEET'!J3:J22)</f>
        <v>0</v>
      </c>
      <c r="C22" t="str">
        <f>MIN('GRADE SHEET'!L3:L23)</f>
        <v>0</v>
      </c>
      <c r="D22" s="22" t="str">
        <f>MIN('GRADE SHEET'!M3:M23)</f>
        <v>0</v>
      </c>
      <c r="E22" s="22" t="str">
        <f>MIN('GRADE SHEET'!O3:O23)</f>
        <v>0</v>
      </c>
    </row>
    <row r="23" spans="1:5">
      <c r="A23" s="5" t="s">
        <v>52</v>
      </c>
      <c r="B23" s="22" t="str">
        <f>MAX('GRADE SHEET'!J3:J22)</f>
        <v>0</v>
      </c>
      <c r="C23" t="str">
        <f>MAX('GRADE SHEET'!L3:L23)</f>
        <v>0</v>
      </c>
      <c r="D23" s="22" t="str">
        <f>MAX('GRADE SHEET'!M3:M23)</f>
        <v>0</v>
      </c>
      <c r="E23" s="22" t="str">
        <f>MAX('GRADE SHEET'!O3:O23)</f>
        <v>0</v>
      </c>
    </row>
    <row r="24" spans="1:5">
      <c r="A24" s="5" t="s">
        <v>53</v>
      </c>
      <c r="B24" s="23" t="str">
        <f>AVERAGE('GRADE SHEET'!J3:J22)</f>
        <v>0</v>
      </c>
      <c r="C24" s="23" t="str">
        <f>AVERAGE('GRADE SHEET'!L3:L23)</f>
        <v>0</v>
      </c>
      <c r="D24" s="23" t="str">
        <f>AVERAGE('GRADE SHEET'!M3:M23)</f>
        <v>0</v>
      </c>
      <c r="E24" s="23" t="str">
        <f>AVERAGE('GRADE SHEET'!O3:O23)</f>
        <v>0</v>
      </c>
    </row>
    <row r="26" spans="1:5">
      <c r="A26" t="s">
        <v>54</v>
      </c>
    </row>
    <row r="27" spans="1:5">
      <c r="B27" s="24" t="str">
        <f>SUM(GRAPH!A12:A16,GRAPH!B12:B16)/GRAPH!B18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63"/>
  <sheetViews>
    <sheetView tabSelected="1" workbookViewId="0" zoomScale="80" zoomScaleNormal="80" showGridLines="true" showRowColHeaders="1">
      <selection activeCell="F14" sqref="F14"/>
    </sheetView>
  </sheetViews>
  <sheetFormatPr defaultRowHeight="14.4" outlineLevelRow="0" outlineLevelCol="0"/>
  <sheetData>
    <row r="1" spans="1:27" customHeight="1" ht="29.25">
      <c r="A1" s="26" t="s">
        <v>55</v>
      </c>
    </row>
    <row r="2" spans="1:27" customHeight="1" ht="18.75">
      <c r="A2" s="27" t="s">
        <v>56</v>
      </c>
    </row>
    <row r="3" spans="1:27" customHeight="1" ht="18.75">
      <c r="A3" s="27" t="s">
        <v>57</v>
      </c>
    </row>
    <row r="4" spans="1:27" customHeight="1" ht="26.25">
      <c r="A4" s="28" t="s">
        <v>58</v>
      </c>
      <c r="B4" s="28" t="s">
        <v>59</v>
      </c>
      <c r="C4" s="28" t="s">
        <v>60</v>
      </c>
      <c r="D4" s="28" t="s">
        <v>61</v>
      </c>
    </row>
    <row r="5" spans="1:27" customHeight="1" ht="13.5">
      <c r="A5" s="29" t="s">
        <v>62</v>
      </c>
      <c r="B5" s="46" t="s">
        <v>63</v>
      </c>
      <c r="C5" s="47"/>
      <c r="D5" s="48"/>
      <c r="E5" s="46" t="s">
        <v>64</v>
      </c>
      <c r="F5" s="47"/>
      <c r="G5" s="48"/>
      <c r="H5" s="29">
        <v>1</v>
      </c>
      <c r="I5" s="29">
        <v>2</v>
      </c>
      <c r="J5" s="29">
        <v>3</v>
      </c>
      <c r="K5" s="29">
        <v>4</v>
      </c>
      <c r="L5" s="29">
        <v>5</v>
      </c>
      <c r="M5" s="29">
        <v>6</v>
      </c>
      <c r="N5" s="29">
        <v>7</v>
      </c>
      <c r="O5" s="29">
        <v>8</v>
      </c>
      <c r="P5" s="29">
        <v>9</v>
      </c>
      <c r="Q5" s="29">
        <v>10</v>
      </c>
      <c r="R5" s="29">
        <v>11</v>
      </c>
      <c r="S5" s="29">
        <v>12</v>
      </c>
      <c r="T5" s="29">
        <v>13</v>
      </c>
      <c r="U5" s="29">
        <v>14</v>
      </c>
      <c r="V5" s="29">
        <v>15</v>
      </c>
      <c r="W5" s="29">
        <v>16</v>
      </c>
      <c r="X5" s="29">
        <v>17</v>
      </c>
      <c r="Y5" s="29">
        <v>18</v>
      </c>
      <c r="Z5" s="61" t="s">
        <v>65</v>
      </c>
      <c r="AA5" s="62"/>
    </row>
    <row r="6" spans="1:27" customHeight="1" ht="13.5">
      <c r="A6" s="30"/>
      <c r="B6" s="49"/>
      <c r="C6" s="50"/>
      <c r="D6" s="51"/>
      <c r="E6" s="49"/>
      <c r="F6" s="50"/>
      <c r="G6" s="51"/>
      <c r="H6" s="30">
        <v>10</v>
      </c>
      <c r="I6" s="30">
        <v>10</v>
      </c>
      <c r="J6" s="30">
        <v>10</v>
      </c>
      <c r="K6" s="30">
        <v>10</v>
      </c>
      <c r="L6" s="30">
        <v>10</v>
      </c>
      <c r="M6" s="30">
        <v>10</v>
      </c>
      <c r="N6" s="30">
        <v>10</v>
      </c>
      <c r="O6" s="30">
        <v>10</v>
      </c>
      <c r="P6" s="30">
        <v>10</v>
      </c>
      <c r="Q6" s="30">
        <v>10</v>
      </c>
      <c r="R6" s="30">
        <v>10</v>
      </c>
      <c r="S6" s="30">
        <v>10</v>
      </c>
      <c r="T6" s="30">
        <v>10</v>
      </c>
      <c r="U6" s="30">
        <v>10</v>
      </c>
      <c r="V6" s="30">
        <v>10</v>
      </c>
      <c r="W6" s="30">
        <v>10</v>
      </c>
      <c r="X6" s="30">
        <v>10</v>
      </c>
      <c r="Y6" s="30">
        <v>10</v>
      </c>
      <c r="Z6" s="63"/>
      <c r="AA6" s="64"/>
    </row>
    <row r="7" spans="1:27" customHeight="1" ht="25.5">
      <c r="A7" s="28"/>
      <c r="B7" s="45" t="s">
        <v>66</v>
      </c>
      <c r="C7" s="45"/>
      <c r="D7" s="45"/>
      <c r="E7" s="45" t="s">
        <v>67</v>
      </c>
      <c r="F7" s="45"/>
      <c r="G7" s="45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60"/>
      <c r="AA7" s="60"/>
    </row>
    <row r="8" spans="1:27" customHeight="1" ht="25.5">
      <c r="A8" s="28"/>
      <c r="B8" s="44" t="s">
        <v>68</v>
      </c>
      <c r="C8" s="44"/>
      <c r="D8" s="44"/>
      <c r="E8" s="45" t="s">
        <v>69</v>
      </c>
      <c r="F8" s="44"/>
      <c r="G8" s="44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59"/>
      <c r="AA8" s="59"/>
    </row>
    <row r="9" spans="1:27" customHeight="1" ht="25.5">
      <c r="A9" s="28"/>
      <c r="B9" s="44" t="s">
        <v>70</v>
      </c>
      <c r="C9" s="44"/>
      <c r="D9" s="44"/>
      <c r="E9" s="45" t="s">
        <v>71</v>
      </c>
      <c r="F9" s="44"/>
      <c r="G9" s="44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59"/>
      <c r="AA9" s="59"/>
    </row>
    <row r="10" spans="1:27" customHeight="1" ht="13.5">
      <c r="A10" s="28"/>
      <c r="B10" s="44" t="s">
        <v>72</v>
      </c>
      <c r="C10" s="44"/>
      <c r="D10" s="44"/>
      <c r="E10" s="45" t="s">
        <v>73</v>
      </c>
      <c r="F10" s="44"/>
      <c r="G10" s="44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59"/>
      <c r="AA10" s="59"/>
    </row>
    <row r="11" spans="1:27" customHeight="1" ht="25.5">
      <c r="A11" s="28"/>
      <c r="B11" s="44" t="s">
        <v>74</v>
      </c>
      <c r="C11" s="44"/>
      <c r="D11" s="44"/>
      <c r="E11" s="45" t="s">
        <v>75</v>
      </c>
      <c r="F11" s="44"/>
      <c r="G11" s="44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59"/>
      <c r="AA11" s="59"/>
    </row>
    <row r="12" spans="1:27" customHeight="1" ht="13.5">
      <c r="A12" s="28"/>
      <c r="B12" s="44" t="s">
        <v>76</v>
      </c>
      <c r="C12" s="44"/>
      <c r="D12" s="44"/>
      <c r="E12" s="45" t="s">
        <v>77</v>
      </c>
      <c r="F12" s="44"/>
      <c r="G12" s="44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59"/>
      <c r="AA12" s="59"/>
    </row>
    <row r="13" spans="1:27" customHeight="1" ht="25.5">
      <c r="A13" s="28"/>
      <c r="B13" s="44" t="s">
        <v>78</v>
      </c>
      <c r="C13" s="44"/>
      <c r="D13" s="44"/>
      <c r="E13" s="45" t="s">
        <v>79</v>
      </c>
      <c r="F13" s="44"/>
      <c r="G13" s="44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59"/>
      <c r="AA13" s="59"/>
    </row>
    <row r="14" spans="1:27" customHeight="1" ht="13.5">
      <c r="A14" s="28"/>
      <c r="B14" s="44" t="s">
        <v>80</v>
      </c>
      <c r="C14" s="44"/>
      <c r="D14" s="44"/>
      <c r="E14" s="45" t="s">
        <v>81</v>
      </c>
      <c r="F14" s="44"/>
      <c r="G14" s="44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59"/>
      <c r="AA14" s="59"/>
    </row>
    <row r="15" spans="1:27" customHeight="1" ht="25.5">
      <c r="A15" s="28"/>
      <c r="B15" s="44" t="s">
        <v>82</v>
      </c>
      <c r="C15" s="44"/>
      <c r="D15" s="44"/>
      <c r="E15" s="45" t="s">
        <v>83</v>
      </c>
      <c r="F15" s="44"/>
      <c r="G15" s="44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59"/>
      <c r="AA15" s="59"/>
    </row>
    <row r="16" spans="1:27" customHeight="1" ht="25.5">
      <c r="A16" s="28"/>
      <c r="B16" s="44" t="s">
        <v>84</v>
      </c>
      <c r="C16" s="44"/>
      <c r="D16" s="44"/>
      <c r="E16" s="45" t="s">
        <v>85</v>
      </c>
      <c r="F16" s="44"/>
      <c r="G16" s="44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59"/>
      <c r="AA16" s="59"/>
    </row>
    <row r="17" spans="1:27" customHeight="1" ht="25.5">
      <c r="A17" s="28"/>
      <c r="B17" s="44" t="s">
        <v>86</v>
      </c>
      <c r="C17" s="44"/>
      <c r="D17" s="44"/>
      <c r="E17" s="45" t="s">
        <v>87</v>
      </c>
      <c r="F17" s="44"/>
      <c r="G17" s="44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59"/>
      <c r="AA17" s="59"/>
    </row>
    <row r="18" spans="1:27" customHeight="1" ht="25.5">
      <c r="A18" s="28"/>
      <c r="B18" s="44" t="s">
        <v>88</v>
      </c>
      <c r="C18" s="44"/>
      <c r="D18" s="44"/>
      <c r="E18" s="45" t="s">
        <v>89</v>
      </c>
      <c r="F18" s="44"/>
      <c r="G18" s="44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59"/>
      <c r="AA18" s="59"/>
    </row>
    <row r="19" spans="1:27" customHeight="1" ht="25.5">
      <c r="A19" s="28"/>
      <c r="B19" s="44" t="s">
        <v>90</v>
      </c>
      <c r="C19" s="44"/>
      <c r="D19" s="44"/>
      <c r="E19" s="45" t="s">
        <v>91</v>
      </c>
      <c r="F19" s="44"/>
      <c r="G19" s="44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59"/>
      <c r="AA19" s="59"/>
    </row>
    <row r="20" spans="1:27" customHeight="1" ht="25.5">
      <c r="A20" s="28"/>
      <c r="B20" s="44" t="s">
        <v>92</v>
      </c>
      <c r="C20" s="44"/>
      <c r="D20" s="44"/>
      <c r="E20" s="45" t="s">
        <v>93</v>
      </c>
      <c r="F20" s="44"/>
      <c r="G20" s="44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59"/>
      <c r="AA20" s="59"/>
    </row>
    <row r="21" spans="1:27" customHeight="1" ht="25.5">
      <c r="A21" s="28"/>
      <c r="B21" s="44"/>
      <c r="C21" s="44"/>
      <c r="D21" s="44"/>
      <c r="E21" s="45"/>
      <c r="F21" s="44"/>
      <c r="G21" s="44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59"/>
      <c r="AA21" s="59"/>
    </row>
    <row r="22" spans="1:27" customHeight="1" ht="25.5">
      <c r="A22" s="28"/>
      <c r="B22" s="44"/>
      <c r="C22" s="44"/>
      <c r="D22" s="44"/>
      <c r="E22" s="45"/>
      <c r="F22" s="44"/>
      <c r="G22" s="44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59"/>
      <c r="AA22" s="59"/>
    </row>
    <row r="23" spans="1:27" customHeight="1" ht="13.5">
      <c r="A23" s="28"/>
      <c r="B23" s="44"/>
      <c r="C23" s="44"/>
      <c r="D23" s="44"/>
      <c r="E23" s="44"/>
      <c r="F23" s="44"/>
      <c r="G23" s="44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59"/>
      <c r="AA23" s="59"/>
    </row>
    <row r="24" spans="1:27" customHeight="1" ht="25.5">
      <c r="A24" s="28"/>
      <c r="B24" s="44"/>
      <c r="C24" s="44"/>
      <c r="D24" s="44"/>
      <c r="E24" s="44"/>
      <c r="F24" s="44"/>
      <c r="G24" s="44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59"/>
      <c r="AA24" s="59"/>
    </row>
    <row r="25" spans="1:27" customHeight="1" ht="25.5">
      <c r="A25" s="28"/>
      <c r="B25" s="44"/>
      <c r="C25" s="44"/>
      <c r="D25" s="44"/>
      <c r="E25" s="44"/>
      <c r="F25" s="44"/>
      <c r="G25" s="44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59"/>
      <c r="AA25" s="59"/>
    </row>
    <row r="26" spans="1:27" customHeight="1" ht="13.5">
      <c r="A26" s="28"/>
      <c r="B26" s="44"/>
      <c r="C26" s="44"/>
      <c r="D26" s="44"/>
      <c r="E26" s="44"/>
      <c r="F26" s="44"/>
      <c r="G26" s="44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59"/>
      <c r="AA26" s="59"/>
    </row>
    <row r="27" spans="1:27" customHeight="1" ht="25.5">
      <c r="A27" s="28"/>
      <c r="B27" s="44"/>
      <c r="C27" s="44"/>
      <c r="D27" s="44"/>
      <c r="E27" s="44"/>
      <c r="F27" s="44"/>
      <c r="G27" s="44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59"/>
      <c r="AA27" s="59"/>
    </row>
    <row r="28" spans="1:27" customHeight="1" ht="25.5">
      <c r="A28" s="28"/>
      <c r="B28" s="44"/>
      <c r="C28" s="44"/>
      <c r="D28" s="44"/>
      <c r="E28" s="44"/>
      <c r="F28" s="44"/>
      <c r="G28" s="44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59"/>
      <c r="AA28" s="59"/>
    </row>
    <row r="29" spans="1:27" customHeight="1" ht="25.5">
      <c r="A29" s="28"/>
      <c r="B29" s="44"/>
      <c r="C29" s="44"/>
      <c r="D29" s="44"/>
      <c r="E29" s="44"/>
      <c r="F29" s="44"/>
      <c r="G29" s="44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59"/>
      <c r="AA29" s="59"/>
    </row>
    <row r="30" spans="1:27" customHeight="1" ht="25.5">
      <c r="A30" s="28"/>
      <c r="B30" s="44"/>
      <c r="C30" s="44"/>
      <c r="D30" s="44"/>
      <c r="E30" s="44"/>
      <c r="F30" s="44"/>
      <c r="G30" s="44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59"/>
      <c r="AA30" s="59"/>
    </row>
    <row r="31" spans="1:27" customHeight="1" ht="25.5">
      <c r="A31" s="28"/>
      <c r="B31" s="44"/>
      <c r="C31" s="44"/>
      <c r="D31" s="44"/>
      <c r="E31" s="44"/>
      <c r="F31" s="44"/>
      <c r="G31" s="44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59"/>
      <c r="AA31" s="59"/>
    </row>
    <row r="32" spans="1:27" customHeight="1" ht="13.5">
      <c r="A32" s="28"/>
      <c r="B32" s="44"/>
      <c r="C32" s="44"/>
      <c r="D32" s="44"/>
      <c r="E32" s="44"/>
      <c r="F32" s="44"/>
      <c r="G32" s="44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59"/>
      <c r="AA32" s="59"/>
    </row>
    <row r="33" spans="1:27" customHeight="1" ht="25.5">
      <c r="A33" s="28"/>
      <c r="B33" s="44"/>
      <c r="C33" s="44"/>
      <c r="D33" s="44"/>
      <c r="E33" s="44"/>
      <c r="F33" s="44"/>
      <c r="G33" s="44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59"/>
      <c r="AA33" s="59"/>
    </row>
    <row r="34" spans="1:27" customHeight="1" ht="25.5">
      <c r="A34" s="28"/>
      <c r="B34" s="44"/>
      <c r="C34" s="44"/>
      <c r="D34" s="44"/>
      <c r="E34" s="44"/>
      <c r="F34" s="44"/>
      <c r="G34" s="44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59"/>
      <c r="AA34" s="59"/>
    </row>
    <row r="35" spans="1:27" customHeight="1" ht="25.5">
      <c r="A35" s="28"/>
      <c r="B35" s="44"/>
      <c r="C35" s="44"/>
      <c r="D35" s="44"/>
      <c r="E35" s="44"/>
      <c r="F35" s="44"/>
      <c r="G35" s="44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59"/>
      <c r="AA35" s="59"/>
    </row>
    <row r="36" spans="1:27" customHeight="1" ht="13.5">
      <c r="A36" s="28"/>
      <c r="B36" s="44"/>
      <c r="C36" s="44"/>
      <c r="D36" s="44"/>
      <c r="E36" s="44"/>
      <c r="F36" s="44"/>
      <c r="G36" s="44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59"/>
      <c r="AA36" s="59"/>
    </row>
    <row r="37" spans="1:27" customHeight="1" ht="25.5">
      <c r="A37" s="28"/>
      <c r="B37" s="44"/>
      <c r="C37" s="44"/>
      <c r="D37" s="44"/>
      <c r="E37" s="44"/>
      <c r="F37" s="44"/>
      <c r="G37" s="44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59"/>
      <c r="AA37" s="59"/>
    </row>
    <row r="38" spans="1:27" customHeight="1" ht="25.5">
      <c r="A38" s="28"/>
      <c r="B38" s="44"/>
      <c r="C38" s="44"/>
      <c r="D38" s="44"/>
      <c r="E38" s="44"/>
      <c r="F38" s="44"/>
      <c r="G38" s="44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59"/>
      <c r="AA38" s="59"/>
    </row>
    <row r="39" spans="1:27" customHeight="1" ht="25.5">
      <c r="A39" s="28"/>
      <c r="B39" s="44"/>
      <c r="C39" s="44"/>
      <c r="D39" s="44"/>
      <c r="E39" s="44"/>
      <c r="F39" s="44"/>
      <c r="G39" s="44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59"/>
      <c r="AA39" s="59"/>
    </row>
    <row r="40" spans="1:27" customHeight="1" ht="25.5">
      <c r="A40" s="28"/>
      <c r="B40" s="44"/>
      <c r="C40" s="44"/>
      <c r="D40" s="44"/>
      <c r="E40" s="44"/>
      <c r="F40" s="44"/>
      <c r="G40" s="44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59"/>
      <c r="AA40" s="59"/>
    </row>
    <row r="41" spans="1:27" customHeight="1" ht="13.5">
      <c r="A41" s="28"/>
      <c r="B41" s="44"/>
      <c r="C41" s="44"/>
      <c r="D41" s="44"/>
      <c r="E41" s="44"/>
      <c r="F41" s="44"/>
      <c r="G41" s="44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59"/>
      <c r="AA41" s="59"/>
    </row>
    <row r="42" spans="1:27" customHeight="1" ht="25.5">
      <c r="A42" s="28"/>
      <c r="B42" s="44"/>
      <c r="C42" s="44"/>
      <c r="D42" s="44"/>
      <c r="E42" s="44"/>
      <c r="F42" s="44"/>
      <c r="G42" s="44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59"/>
      <c r="AA42" s="59"/>
    </row>
    <row r="43" spans="1:27" customHeight="1" ht="13.5">
      <c r="A43" s="28"/>
      <c r="B43" s="44"/>
      <c r="C43" s="44"/>
      <c r="D43" s="44"/>
      <c r="E43" s="44"/>
      <c r="F43" s="44"/>
      <c r="G43" s="44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59"/>
      <c r="AA43" s="59"/>
    </row>
    <row r="44" spans="1:27" customHeight="1" ht="25.5">
      <c r="A44" s="28"/>
      <c r="B44" s="44"/>
      <c r="C44" s="44"/>
      <c r="D44" s="44"/>
      <c r="E44" s="44"/>
      <c r="F44" s="44"/>
      <c r="G44" s="44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59"/>
      <c r="AA44" s="59"/>
    </row>
    <row r="45" spans="1:27" customHeight="1" ht="25.5">
      <c r="A45" s="28"/>
      <c r="B45" s="44"/>
      <c r="C45" s="44"/>
      <c r="D45" s="44"/>
      <c r="E45" s="44"/>
      <c r="F45" s="44"/>
      <c r="G45" s="44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59"/>
      <c r="AA45" s="59"/>
    </row>
    <row r="46" spans="1:27" customHeight="1" ht="25.5">
      <c r="A46" s="28"/>
      <c r="B46" s="44"/>
      <c r="C46" s="44"/>
      <c r="D46" s="44"/>
      <c r="E46" s="44"/>
      <c r="F46" s="44"/>
      <c r="G46" s="44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59"/>
      <c r="AA46" s="59"/>
    </row>
    <row r="47" spans="1:27" customHeight="1" ht="13.5">
      <c r="A47" s="28"/>
      <c r="B47" s="44"/>
      <c r="C47" s="44"/>
      <c r="D47" s="44"/>
      <c r="E47" s="44"/>
      <c r="F47" s="44"/>
      <c r="G47" s="44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59"/>
      <c r="AA47" s="59"/>
    </row>
    <row r="48" spans="1:27" customHeight="1" ht="13.5">
      <c r="A48" s="28"/>
      <c r="B48" s="44"/>
      <c r="C48" s="44"/>
      <c r="D48" s="44"/>
      <c r="E48" s="44"/>
      <c r="F48" s="44"/>
      <c r="G48" s="44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59"/>
      <c r="AA48" s="59"/>
    </row>
    <row r="49" spans="1:27" customHeight="1" ht="25.5">
      <c r="A49" s="28"/>
      <c r="B49" s="44"/>
      <c r="C49" s="44"/>
      <c r="D49" s="44"/>
      <c r="E49" s="44"/>
      <c r="F49" s="44"/>
      <c r="G49" s="44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59"/>
      <c r="AA49" s="59"/>
    </row>
    <row r="50" spans="1:27" customHeight="1" ht="25.5">
      <c r="A50" s="28"/>
      <c r="B50" s="44"/>
      <c r="C50" s="44"/>
      <c r="D50" s="44"/>
      <c r="E50" s="44"/>
      <c r="F50" s="44"/>
      <c r="G50" s="44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59"/>
      <c r="AA50" s="59"/>
    </row>
    <row r="51" spans="1:27" customHeight="1" ht="13.5">
      <c r="A51" s="28"/>
      <c r="B51" s="44"/>
      <c r="C51" s="44"/>
      <c r="D51" s="44"/>
      <c r="E51" s="44"/>
      <c r="F51" s="44"/>
      <c r="G51" s="44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59"/>
      <c r="AA51" s="59"/>
    </row>
    <row r="52" spans="1:27" customHeight="1" ht="25.5">
      <c r="A52" s="28"/>
      <c r="B52" s="44"/>
      <c r="C52" s="44"/>
      <c r="D52" s="44"/>
      <c r="E52" s="44"/>
      <c r="F52" s="44"/>
      <c r="G52" s="44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59"/>
      <c r="AA52" s="59"/>
    </row>
    <row r="53" spans="1:27" customHeight="1" ht="25.5">
      <c r="A53" s="28"/>
      <c r="B53" s="44"/>
      <c r="C53" s="44"/>
      <c r="D53" s="44"/>
      <c r="E53" s="44"/>
      <c r="F53" s="44"/>
      <c r="G53" s="44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59"/>
      <c r="AA53" s="59"/>
    </row>
    <row r="54" spans="1:27" customHeight="1" ht="13.5">
      <c r="A54" s="28"/>
      <c r="B54" s="44"/>
      <c r="C54" s="44"/>
      <c r="D54" s="44"/>
      <c r="E54" s="44"/>
      <c r="F54" s="44"/>
      <c r="G54" s="44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59"/>
      <c r="AA54" s="59"/>
    </row>
    <row r="55" spans="1:27" customHeight="1" ht="25.5">
      <c r="A55" s="28"/>
      <c r="B55" s="44"/>
      <c r="C55" s="44"/>
      <c r="D55" s="44"/>
      <c r="E55" s="44"/>
      <c r="F55" s="44"/>
      <c r="G55" s="44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59"/>
      <c r="AA55" s="59"/>
    </row>
    <row r="56" spans="1:27" customHeight="1" ht="25.5">
      <c r="A56" s="28"/>
      <c r="B56" s="44"/>
      <c r="C56" s="44"/>
      <c r="D56" s="44"/>
      <c r="E56" s="44"/>
      <c r="F56" s="44"/>
      <c r="G56" s="44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59"/>
      <c r="AA56" s="59"/>
    </row>
    <row r="57" spans="1:27" customHeight="1" ht="25.5">
      <c r="A57" s="28"/>
      <c r="B57" s="44"/>
      <c r="C57" s="44"/>
      <c r="D57" s="44"/>
      <c r="E57" s="44"/>
      <c r="F57" s="44"/>
      <c r="G57" s="44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59"/>
      <c r="AA57" s="59"/>
    </row>
    <row r="58" spans="1:27" customHeight="1" ht="13.5">
      <c r="A58" s="28"/>
      <c r="B58" s="44"/>
      <c r="C58" s="44"/>
      <c r="D58" s="44"/>
      <c r="E58" s="44"/>
      <c r="F58" s="44"/>
      <c r="G58" s="44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59"/>
      <c r="AA58" s="59"/>
    </row>
    <row r="59" spans="1:27" customHeight="1" ht="25.5">
      <c r="A59" s="28"/>
      <c r="B59" s="44"/>
      <c r="C59" s="44"/>
      <c r="D59" s="44"/>
      <c r="E59" s="44"/>
      <c r="F59" s="44"/>
      <c r="G59" s="44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59"/>
      <c r="AA59" s="59"/>
    </row>
    <row r="60" spans="1:27" customHeight="1" ht="25.5">
      <c r="A60" s="28"/>
      <c r="B60" s="44"/>
      <c r="C60" s="44"/>
      <c r="D60" s="44"/>
      <c r="E60" s="44"/>
      <c r="F60" s="44"/>
      <c r="G60" s="44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59"/>
      <c r="AA60" s="59"/>
    </row>
    <row r="61" spans="1:27" customHeight="1" ht="25.5">
      <c r="A61" s="28"/>
      <c r="B61" s="44"/>
      <c r="C61" s="44"/>
      <c r="D61" s="44"/>
      <c r="E61" s="44"/>
      <c r="F61" s="44"/>
      <c r="G61" s="44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59"/>
      <c r="AA61" s="59"/>
    </row>
    <row r="62" spans="1:27" customHeight="1" ht="25.5">
      <c r="A62" s="28"/>
      <c r="B62" s="44"/>
      <c r="C62" s="44"/>
      <c r="D62" s="44"/>
      <c r="E62" s="44"/>
      <c r="F62" s="44"/>
      <c r="G62" s="44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59"/>
      <c r="AA62" s="59"/>
    </row>
    <row r="63" spans="1:27" customHeight="1" ht="25.5">
      <c r="A63" s="28"/>
      <c r="B63" s="44"/>
      <c r="C63" s="44"/>
      <c r="D63" s="44"/>
      <c r="E63" s="44"/>
      <c r="F63" s="44"/>
      <c r="G63" s="44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59"/>
      <c r="AA63" s="59"/>
    </row>
    <row r="64" spans="1:27" customHeight="1" ht="13.5">
      <c r="A64" s="28"/>
      <c r="B64" s="44"/>
      <c r="C64" s="44"/>
      <c r="D64" s="44"/>
      <c r="E64" s="44"/>
      <c r="F64" s="44"/>
      <c r="G64" s="44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59"/>
      <c r="AA64" s="59"/>
    </row>
    <row r="65" spans="1:27" customHeight="1" ht="13.5">
      <c r="A65" s="28"/>
      <c r="B65" s="44"/>
      <c r="C65" s="44"/>
      <c r="D65" s="44"/>
      <c r="E65" s="44"/>
      <c r="F65" s="44"/>
      <c r="G65" s="44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59"/>
      <c r="AA65" s="59"/>
    </row>
    <row r="66" spans="1:27" customHeight="1" ht="25.5">
      <c r="A66" s="28"/>
      <c r="B66" s="44"/>
      <c r="C66" s="44"/>
      <c r="D66" s="44"/>
      <c r="E66" s="44"/>
      <c r="F66" s="44"/>
      <c r="G66" s="44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59"/>
      <c r="AA66" s="59"/>
    </row>
    <row r="67" spans="1:27" customHeight="1" ht="25.5">
      <c r="A67" s="28"/>
      <c r="B67" s="44"/>
      <c r="C67" s="44"/>
      <c r="D67" s="44"/>
      <c r="E67" s="44"/>
      <c r="F67" s="44"/>
      <c r="G67" s="44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59"/>
      <c r="AA67" s="59"/>
    </row>
    <row r="68" spans="1:27" customHeight="1" ht="25.5">
      <c r="A68" s="28"/>
      <c r="B68" s="44"/>
      <c r="C68" s="44"/>
      <c r="D68" s="44"/>
      <c r="E68" s="44"/>
      <c r="F68" s="44"/>
      <c r="G68" s="44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59"/>
      <c r="AA68" s="59"/>
    </row>
    <row r="69" spans="1:27" customHeight="1" ht="25.5">
      <c r="A69" s="28"/>
      <c r="B69" s="44"/>
      <c r="C69" s="44"/>
      <c r="D69" s="44"/>
      <c r="E69" s="44"/>
      <c r="F69" s="44"/>
      <c r="G69" s="44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59"/>
      <c r="AA69" s="59"/>
    </row>
    <row r="70" spans="1:27" customHeight="1" ht="25.5">
      <c r="A70" s="28"/>
      <c r="B70" s="44"/>
      <c r="C70" s="44"/>
      <c r="D70" s="44"/>
      <c r="E70" s="44"/>
      <c r="F70" s="44"/>
      <c r="G70" s="44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59"/>
      <c r="AA70" s="59"/>
    </row>
    <row r="71" spans="1:27" customHeight="1" ht="25.5">
      <c r="A71" s="28"/>
      <c r="B71" s="44"/>
      <c r="C71" s="44"/>
      <c r="D71" s="44"/>
      <c r="E71" s="44"/>
      <c r="F71" s="44"/>
      <c r="G71" s="44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59"/>
      <c r="AA71" s="59"/>
    </row>
    <row r="72" spans="1:27" customHeight="1" ht="25.5">
      <c r="A72" s="28"/>
      <c r="B72" s="44"/>
      <c r="C72" s="44"/>
      <c r="D72" s="44"/>
      <c r="E72" s="44"/>
      <c r="F72" s="44"/>
      <c r="G72" s="44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59"/>
      <c r="AA72" s="59"/>
    </row>
    <row r="73" spans="1:27" customHeight="1" ht="25.5">
      <c r="A73" s="28"/>
      <c r="B73" s="44"/>
      <c r="C73" s="44"/>
      <c r="D73" s="44"/>
      <c r="E73" s="44"/>
      <c r="F73" s="44"/>
      <c r="G73" s="44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59"/>
      <c r="AA73" s="59"/>
    </row>
    <row r="74" spans="1:27" customHeight="1" ht="25.5">
      <c r="A74" s="28"/>
      <c r="B74" s="44"/>
      <c r="C74" s="44"/>
      <c r="D74" s="44"/>
      <c r="E74" s="44"/>
      <c r="F74" s="44"/>
      <c r="G74" s="44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59"/>
      <c r="AA74" s="59"/>
    </row>
    <row r="75" spans="1:27" customHeight="1" ht="13.5">
      <c r="A75" s="28"/>
      <c r="B75" s="44"/>
      <c r="C75" s="44"/>
      <c r="D75" s="44"/>
      <c r="E75" s="44"/>
      <c r="F75" s="44"/>
      <c r="G75" s="44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59"/>
      <c r="AA75" s="59"/>
    </row>
    <row r="76" spans="1:27" customHeight="1" ht="25.5">
      <c r="A76" s="28"/>
      <c r="B76" s="44"/>
      <c r="C76" s="44"/>
      <c r="D76" s="44"/>
      <c r="E76" s="44"/>
      <c r="F76" s="44"/>
      <c r="G76" s="44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59"/>
      <c r="AA76" s="59"/>
    </row>
    <row r="77" spans="1:27" customHeight="1" ht="13.5">
      <c r="A77" s="28"/>
      <c r="B77" s="44"/>
      <c r="C77" s="44"/>
      <c r="D77" s="44"/>
      <c r="E77" s="44"/>
      <c r="F77" s="44"/>
      <c r="G77" s="44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59"/>
      <c r="AA77" s="59"/>
    </row>
    <row r="78" spans="1:27" customHeight="1" ht="25.5">
      <c r="A78" s="28"/>
      <c r="B78" s="44"/>
      <c r="C78" s="44"/>
      <c r="D78" s="44"/>
      <c r="E78" s="44"/>
      <c r="F78" s="44"/>
      <c r="G78" s="44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59"/>
      <c r="AA78" s="59"/>
    </row>
    <row r="79" spans="1:27" customHeight="1" ht="25.5">
      <c r="A79" s="28"/>
      <c r="B79" s="44"/>
      <c r="C79" s="44"/>
      <c r="D79" s="44"/>
      <c r="E79" s="44"/>
      <c r="F79" s="44"/>
      <c r="G79" s="44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59"/>
      <c r="AA79" s="59"/>
    </row>
    <row r="80" spans="1:27" customHeight="1" ht="25.5">
      <c r="A80" s="28"/>
      <c r="B80" s="44"/>
      <c r="C80" s="44"/>
      <c r="D80" s="44"/>
      <c r="E80" s="44"/>
      <c r="F80" s="44"/>
      <c r="G80" s="44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59"/>
      <c r="AA80" s="59"/>
    </row>
    <row r="81" spans="1:27" customHeight="1" ht="13.5">
      <c r="A81" s="28"/>
      <c r="B81" s="44"/>
      <c r="C81" s="44"/>
      <c r="D81" s="44"/>
      <c r="E81" s="44"/>
      <c r="F81" s="44"/>
      <c r="G81" s="44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59"/>
      <c r="AA81" s="59"/>
    </row>
    <row r="82" spans="1:27" customHeight="1" ht="25.5">
      <c r="A82" s="28"/>
      <c r="B82" s="44"/>
      <c r="C82" s="44"/>
      <c r="D82" s="44"/>
      <c r="E82" s="44"/>
      <c r="F82" s="44"/>
      <c r="G82" s="44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59"/>
      <c r="AA82" s="59"/>
    </row>
    <row r="83" spans="1:27" customHeight="1" ht="25.5">
      <c r="A83" s="28"/>
      <c r="B83" s="44"/>
      <c r="C83" s="44"/>
      <c r="D83" s="44"/>
      <c r="E83" s="44"/>
      <c r="F83" s="44"/>
      <c r="G83" s="44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59"/>
      <c r="AA83" s="59"/>
    </row>
    <row r="84" spans="1:27" customHeight="1" ht="25.5">
      <c r="A84" s="28"/>
      <c r="B84" s="44"/>
      <c r="C84" s="44"/>
      <c r="D84" s="44"/>
      <c r="E84" s="44"/>
      <c r="F84" s="44"/>
      <c r="G84" s="44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59"/>
      <c r="AA84" s="59"/>
    </row>
    <row r="85" spans="1:27" customHeight="1" ht="25.5">
      <c r="A85" s="28"/>
      <c r="B85" s="44"/>
      <c r="C85" s="44"/>
      <c r="D85" s="44"/>
      <c r="E85" s="44"/>
      <c r="F85" s="44"/>
      <c r="G85" s="44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59"/>
      <c r="AA85" s="59"/>
    </row>
    <row r="86" spans="1:27" customHeight="1" ht="25.5">
      <c r="A86" s="28"/>
      <c r="B86" s="44"/>
      <c r="C86" s="44"/>
      <c r="D86" s="44"/>
      <c r="E86" s="44"/>
      <c r="F86" s="44"/>
      <c r="G86" s="44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59"/>
      <c r="AA86" s="59"/>
    </row>
    <row r="87" spans="1:27" customHeight="1" ht="25.5">
      <c r="A87" s="28"/>
      <c r="B87" s="44"/>
      <c r="C87" s="44"/>
      <c r="D87" s="44"/>
      <c r="E87" s="44"/>
      <c r="F87" s="44"/>
      <c r="G87" s="44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59"/>
      <c r="AA87" s="59"/>
    </row>
    <row r="88" spans="1:27" customHeight="1" ht="25.5">
      <c r="A88" s="28"/>
      <c r="B88" s="44"/>
      <c r="C88" s="44"/>
      <c r="D88" s="44"/>
      <c r="E88" s="44"/>
      <c r="F88" s="44"/>
      <c r="G88" s="44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59"/>
      <c r="AA88" s="59"/>
    </row>
    <row r="89" spans="1:27" customHeight="1" ht="25.5">
      <c r="A89" s="28"/>
      <c r="B89" s="44"/>
      <c r="C89" s="44"/>
      <c r="D89" s="44"/>
      <c r="E89" s="44"/>
      <c r="F89" s="44"/>
      <c r="G89" s="44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59"/>
      <c r="AA89" s="59"/>
    </row>
    <row r="90" spans="1:27" customHeight="1" ht="25.5">
      <c r="A90" s="28"/>
      <c r="B90" s="44"/>
      <c r="C90" s="44"/>
      <c r="D90" s="44"/>
      <c r="E90" s="44"/>
      <c r="F90" s="44"/>
      <c r="G90" s="44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59"/>
      <c r="AA90" s="59"/>
    </row>
    <row r="91" spans="1:27" customHeight="1" ht="25.5">
      <c r="A91" s="28"/>
      <c r="B91" s="44"/>
      <c r="C91" s="44"/>
      <c r="D91" s="44"/>
      <c r="E91" s="44"/>
      <c r="F91" s="44"/>
      <c r="G91" s="44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59"/>
      <c r="AA91" s="59"/>
    </row>
    <row r="92" spans="1:27" customHeight="1" ht="25.5">
      <c r="A92" s="28"/>
      <c r="B92" s="44"/>
      <c r="C92" s="44"/>
      <c r="D92" s="44"/>
      <c r="E92" s="44"/>
      <c r="F92" s="44"/>
      <c r="G92" s="44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59"/>
      <c r="AA92" s="59"/>
    </row>
    <row r="93" spans="1:27" customHeight="1" ht="25.5">
      <c r="A93" s="28"/>
      <c r="B93" s="44"/>
      <c r="C93" s="44"/>
      <c r="D93" s="44"/>
      <c r="E93" s="44"/>
      <c r="F93" s="44"/>
      <c r="G93" s="44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59"/>
      <c r="AA93" s="59"/>
    </row>
    <row r="94" spans="1:27" customHeight="1" ht="25.5">
      <c r="A94" s="28"/>
      <c r="B94" s="44"/>
      <c r="C94" s="44"/>
      <c r="D94" s="44"/>
      <c r="E94" s="44"/>
      <c r="F94" s="44"/>
      <c r="G94" s="44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59"/>
      <c r="AA94" s="59"/>
    </row>
    <row r="95" spans="1:27" customHeight="1" ht="13.5">
      <c r="A95" s="28"/>
      <c r="B95" s="44"/>
      <c r="C95" s="44"/>
      <c r="D95" s="44"/>
      <c r="E95" s="44"/>
      <c r="F95" s="44"/>
      <c r="G95" s="44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59"/>
      <c r="AA95" s="59"/>
    </row>
    <row r="96" spans="1:27" customHeight="1" ht="25.5">
      <c r="A96" s="28"/>
      <c r="B96" s="44"/>
      <c r="C96" s="44"/>
      <c r="D96" s="44"/>
      <c r="E96" s="44"/>
      <c r="F96" s="44"/>
      <c r="G96" s="44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59"/>
      <c r="AA96" s="59"/>
    </row>
    <row r="97" spans="1:27" customHeight="1" ht="25.5">
      <c r="A97" s="28"/>
      <c r="B97" s="44"/>
      <c r="C97" s="44"/>
      <c r="D97" s="44"/>
      <c r="E97" s="44"/>
      <c r="F97" s="44"/>
      <c r="G97" s="44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59"/>
      <c r="AA97" s="59"/>
    </row>
    <row r="98" spans="1:27" customHeight="1" ht="25.5">
      <c r="A98" s="28"/>
      <c r="B98" s="44"/>
      <c r="C98" s="44"/>
      <c r="D98" s="44"/>
      <c r="E98" s="44"/>
      <c r="F98" s="44"/>
      <c r="G98" s="44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59"/>
      <c r="AA98" s="59"/>
    </row>
    <row r="99" spans="1:27" customHeight="1" ht="25.5">
      <c r="A99" s="28"/>
      <c r="B99" s="44"/>
      <c r="C99" s="44"/>
      <c r="D99" s="44"/>
      <c r="E99" s="44"/>
      <c r="F99" s="44"/>
      <c r="G99" s="44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59"/>
      <c r="AA99" s="59"/>
    </row>
    <row r="100" spans="1:27" customHeight="1" ht="25.5">
      <c r="A100" s="28"/>
      <c r="B100" s="44"/>
      <c r="C100" s="44"/>
      <c r="D100" s="44"/>
      <c r="E100" s="44"/>
      <c r="F100" s="44"/>
      <c r="G100" s="44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59"/>
      <c r="AA100" s="59"/>
    </row>
    <row r="101" spans="1:27" customHeight="1" ht="25.5">
      <c r="A101" s="28"/>
      <c r="B101" s="44"/>
      <c r="C101" s="44"/>
      <c r="D101" s="44"/>
      <c r="E101" s="44"/>
      <c r="F101" s="44"/>
      <c r="G101" s="44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59"/>
      <c r="AA101" s="59"/>
    </row>
    <row r="102" spans="1:27" customHeight="1" ht="25.5">
      <c r="A102" s="28"/>
      <c r="B102" s="44"/>
      <c r="C102" s="44"/>
      <c r="D102" s="44"/>
      <c r="E102" s="44"/>
      <c r="F102" s="44"/>
      <c r="G102" s="44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59"/>
      <c r="AA102" s="59"/>
    </row>
    <row r="103" spans="1:27" customHeight="1" ht="13.5">
      <c r="A103" s="28"/>
      <c r="B103" s="44"/>
      <c r="C103" s="44"/>
      <c r="D103" s="44"/>
      <c r="E103" s="44"/>
      <c r="F103" s="44"/>
      <c r="G103" s="44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59"/>
      <c r="AA103" s="59"/>
    </row>
    <row r="104" spans="1:27" customHeight="1" ht="25.5">
      <c r="A104" s="28"/>
      <c r="B104" s="44"/>
      <c r="C104" s="44"/>
      <c r="D104" s="44"/>
      <c r="E104" s="44"/>
      <c r="F104" s="44"/>
      <c r="G104" s="44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59"/>
      <c r="AA104" s="59"/>
    </row>
    <row r="105" spans="1:27" customHeight="1" ht="25.5">
      <c r="A105" s="28"/>
      <c r="B105" s="44"/>
      <c r="C105" s="44"/>
      <c r="D105" s="44"/>
      <c r="E105" s="44"/>
      <c r="F105" s="44"/>
      <c r="G105" s="44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59"/>
      <c r="AA105" s="59"/>
    </row>
    <row r="106" spans="1:27" customHeight="1" ht="25.5">
      <c r="A106" s="28"/>
      <c r="B106" s="44"/>
      <c r="C106" s="44"/>
      <c r="D106" s="44"/>
      <c r="E106" s="44"/>
      <c r="F106" s="44"/>
      <c r="G106" s="44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59"/>
      <c r="AA106" s="59"/>
    </row>
    <row r="107" spans="1:27" customHeight="1" ht="25.5">
      <c r="A107" s="28"/>
      <c r="B107" s="44"/>
      <c r="C107" s="44"/>
      <c r="D107" s="44"/>
      <c r="E107" s="44"/>
      <c r="F107" s="44"/>
      <c r="G107" s="44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59"/>
      <c r="AA107" s="59"/>
    </row>
    <row r="108" spans="1:27" customHeight="1" ht="25.5">
      <c r="A108" s="28"/>
      <c r="B108" s="44"/>
      <c r="C108" s="44"/>
      <c r="D108" s="44"/>
      <c r="E108" s="44"/>
      <c r="F108" s="44"/>
      <c r="G108" s="44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59"/>
      <c r="AA108" s="59"/>
    </row>
    <row r="109" spans="1:27" customHeight="1" ht="25.5">
      <c r="A109" s="28"/>
      <c r="B109" s="44"/>
      <c r="C109" s="44"/>
      <c r="D109" s="44"/>
      <c r="E109" s="44"/>
      <c r="F109" s="44"/>
      <c r="G109" s="44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59"/>
      <c r="AA109" s="59"/>
    </row>
    <row r="110" spans="1:27" customHeight="1" ht="25.5">
      <c r="A110" s="28"/>
      <c r="B110" s="44"/>
      <c r="C110" s="44"/>
      <c r="D110" s="44"/>
      <c r="E110" s="44"/>
      <c r="F110" s="44"/>
      <c r="G110" s="44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59"/>
      <c r="AA110" s="59"/>
    </row>
    <row r="111" spans="1:27" customHeight="1" ht="25.5">
      <c r="A111" s="28"/>
      <c r="B111" s="44"/>
      <c r="C111" s="44"/>
      <c r="D111" s="44"/>
      <c r="E111" s="44"/>
      <c r="F111" s="44"/>
      <c r="G111" s="44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59"/>
      <c r="AA111" s="59"/>
    </row>
    <row r="112" spans="1:27" customHeight="1" ht="25.5">
      <c r="A112" s="28"/>
      <c r="B112" s="44"/>
      <c r="C112" s="44"/>
      <c r="D112" s="44"/>
      <c r="E112" s="44"/>
      <c r="F112" s="44"/>
      <c r="G112" s="44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59"/>
      <c r="AA112" s="59"/>
    </row>
    <row r="113" spans="1:27" customHeight="1" ht="25.5">
      <c r="A113" s="28"/>
      <c r="B113" s="44"/>
      <c r="C113" s="44"/>
      <c r="D113" s="44"/>
      <c r="E113" s="44"/>
      <c r="F113" s="44"/>
      <c r="G113" s="44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59"/>
      <c r="AA113" s="59"/>
    </row>
    <row r="114" spans="1:27" customHeight="1" ht="13.5">
      <c r="A114" s="28"/>
      <c r="B114" s="44"/>
      <c r="C114" s="44"/>
      <c r="D114" s="44"/>
      <c r="E114" s="44"/>
      <c r="F114" s="44"/>
      <c r="G114" s="44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59"/>
      <c r="AA114" s="59"/>
    </row>
    <row r="115" spans="1:27" customHeight="1" ht="25.5">
      <c r="A115" s="28"/>
      <c r="B115" s="44"/>
      <c r="C115" s="44"/>
      <c r="D115" s="44"/>
      <c r="E115" s="44"/>
      <c r="F115" s="44"/>
      <c r="G115" s="44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59"/>
      <c r="AA115" s="59"/>
    </row>
    <row r="116" spans="1:27" customHeight="1" ht="25.5">
      <c r="A116" s="28"/>
      <c r="B116" s="44"/>
      <c r="C116" s="44"/>
      <c r="D116" s="44"/>
      <c r="E116" s="44"/>
      <c r="F116" s="44"/>
      <c r="G116" s="44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59"/>
      <c r="AA116" s="59"/>
    </row>
    <row r="117" spans="1:27" customHeight="1" ht="25.5">
      <c r="A117" s="28"/>
      <c r="B117" s="44"/>
      <c r="C117" s="44"/>
      <c r="D117" s="44"/>
      <c r="E117" s="44"/>
      <c r="F117" s="44"/>
      <c r="G117" s="44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59"/>
      <c r="AA117" s="59"/>
    </row>
    <row r="118" spans="1:27" customHeight="1" ht="25.5">
      <c r="A118" s="28"/>
      <c r="B118" s="44"/>
      <c r="C118" s="44"/>
      <c r="D118" s="44"/>
      <c r="E118" s="44"/>
      <c r="F118" s="44"/>
      <c r="G118" s="44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59"/>
      <c r="AA118" s="59"/>
    </row>
    <row r="119" spans="1:27" customHeight="1" ht="25.5">
      <c r="A119" s="28"/>
      <c r="B119" s="44"/>
      <c r="C119" s="44"/>
      <c r="D119" s="44"/>
      <c r="E119" s="44"/>
      <c r="F119" s="44"/>
      <c r="G119" s="44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59"/>
      <c r="AA119" s="59"/>
    </row>
    <row r="120" spans="1:27" customHeight="1" ht="25.5">
      <c r="A120" s="28"/>
      <c r="B120" s="44"/>
      <c r="C120" s="44"/>
      <c r="D120" s="44"/>
      <c r="E120" s="44"/>
      <c r="F120" s="44"/>
      <c r="G120" s="44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59"/>
      <c r="AA120" s="59"/>
    </row>
    <row r="121" spans="1:27" customHeight="1" ht="13.5">
      <c r="A121" s="28"/>
      <c r="B121" s="44"/>
      <c r="C121" s="44"/>
      <c r="D121" s="44"/>
      <c r="E121" s="44"/>
      <c r="F121" s="44"/>
      <c r="G121" s="44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59"/>
      <c r="AA121" s="59"/>
    </row>
    <row r="122" spans="1:27" customHeight="1" ht="25.5">
      <c r="A122" s="28"/>
      <c r="B122" s="44"/>
      <c r="C122" s="44"/>
      <c r="D122" s="44"/>
      <c r="E122" s="44"/>
      <c r="F122" s="44"/>
      <c r="G122" s="44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59"/>
      <c r="AA122" s="59"/>
    </row>
    <row r="123" spans="1:27" customHeight="1" ht="13.5">
      <c r="A123" s="28"/>
      <c r="B123" s="44"/>
      <c r="C123" s="44"/>
      <c r="D123" s="44"/>
      <c r="E123" s="44"/>
      <c r="F123" s="44"/>
      <c r="G123" s="44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59"/>
      <c r="AA123" s="59"/>
    </row>
    <row r="124" spans="1:27" customHeight="1" ht="13.5">
      <c r="A124" s="28"/>
      <c r="B124" s="44"/>
      <c r="C124" s="44"/>
      <c r="D124" s="44"/>
      <c r="E124" s="44"/>
      <c r="F124" s="44"/>
      <c r="G124" s="44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59"/>
      <c r="AA124" s="59"/>
    </row>
    <row r="125" spans="1:27" customHeight="1" ht="25.5">
      <c r="A125" s="28"/>
      <c r="B125" s="44"/>
      <c r="C125" s="44"/>
      <c r="D125" s="44"/>
      <c r="E125" s="44"/>
      <c r="F125" s="44"/>
      <c r="G125" s="44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59"/>
      <c r="AA125" s="59"/>
    </row>
    <row r="126" spans="1:27" customHeight="1" ht="25.5">
      <c r="A126" s="28"/>
      <c r="B126" s="44"/>
      <c r="C126" s="44"/>
      <c r="D126" s="44"/>
      <c r="E126" s="44"/>
      <c r="F126" s="44"/>
      <c r="G126" s="44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59"/>
      <c r="AA126" s="59"/>
    </row>
    <row r="127" spans="1:27" customHeight="1" ht="25.5">
      <c r="A127" s="28"/>
      <c r="B127" s="44"/>
      <c r="C127" s="44"/>
      <c r="D127" s="44"/>
      <c r="E127" s="44"/>
      <c r="F127" s="44"/>
      <c r="G127" s="44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59"/>
      <c r="AA127" s="59"/>
    </row>
    <row r="128" spans="1:27" customHeight="1" ht="13.5">
      <c r="A128" s="28"/>
      <c r="B128" s="44"/>
      <c r="C128" s="44"/>
      <c r="D128" s="44"/>
      <c r="E128" s="44"/>
      <c r="F128" s="44"/>
      <c r="G128" s="44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59"/>
      <c r="AA128" s="59"/>
    </row>
    <row r="129" spans="1:27" customHeight="1" ht="25.5">
      <c r="A129" s="28"/>
      <c r="B129" s="44"/>
      <c r="C129" s="44"/>
      <c r="D129" s="44"/>
      <c r="E129" s="44"/>
      <c r="F129" s="44"/>
      <c r="G129" s="44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59"/>
      <c r="AA129" s="59"/>
    </row>
    <row r="130" spans="1:27" customHeight="1" ht="25.5">
      <c r="A130" s="28"/>
      <c r="B130" s="44"/>
      <c r="C130" s="44"/>
      <c r="D130" s="44"/>
      <c r="E130" s="44"/>
      <c r="F130" s="44"/>
      <c r="G130" s="44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59"/>
      <c r="AA130" s="59"/>
    </row>
    <row r="131" spans="1:27" customHeight="1" ht="25.5">
      <c r="A131" s="28"/>
      <c r="B131" s="44"/>
      <c r="C131" s="44"/>
      <c r="D131" s="44"/>
      <c r="E131" s="44"/>
      <c r="F131" s="44"/>
      <c r="G131" s="44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59"/>
      <c r="AA131" s="59"/>
    </row>
    <row r="132" spans="1:27" customHeight="1" ht="25.5">
      <c r="A132" s="28"/>
      <c r="B132" s="44"/>
      <c r="C132" s="44"/>
      <c r="D132" s="44"/>
      <c r="E132" s="44"/>
      <c r="F132" s="44"/>
      <c r="G132" s="44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59"/>
      <c r="AA132" s="59"/>
    </row>
    <row r="133" spans="1:27" customHeight="1" ht="13.5">
      <c r="A133" s="28"/>
      <c r="B133" s="44"/>
      <c r="C133" s="44"/>
      <c r="D133" s="44"/>
      <c r="E133" s="44"/>
      <c r="F133" s="44"/>
      <c r="G133" s="44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59"/>
      <c r="AA133" s="59"/>
    </row>
    <row r="134" spans="1:27" customHeight="1" ht="38.25">
      <c r="A134" s="28"/>
      <c r="B134" s="44"/>
      <c r="C134" s="44"/>
      <c r="D134" s="44"/>
      <c r="E134" s="44"/>
      <c r="F134" s="44"/>
      <c r="G134" s="44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59"/>
      <c r="AA134" s="59"/>
    </row>
    <row r="135" spans="1:27" customHeight="1" ht="25.5">
      <c r="A135" s="28"/>
      <c r="B135" s="44"/>
      <c r="C135" s="44"/>
      <c r="D135" s="44"/>
      <c r="E135" s="44"/>
      <c r="F135" s="44"/>
      <c r="G135" s="44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59"/>
      <c r="AA135" s="59"/>
    </row>
    <row r="136" spans="1:27" customHeight="1" ht="25.5">
      <c r="A136" s="28"/>
      <c r="B136" s="44"/>
      <c r="C136" s="44"/>
      <c r="D136" s="44"/>
      <c r="E136" s="44"/>
      <c r="F136" s="44"/>
      <c r="G136" s="44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59"/>
      <c r="AA136" s="59"/>
    </row>
    <row r="137" spans="1:27" customHeight="1" ht="25.5">
      <c r="A137" s="28"/>
      <c r="B137" s="44"/>
      <c r="C137" s="44"/>
      <c r="D137" s="44"/>
      <c r="E137" s="44"/>
      <c r="F137" s="44"/>
      <c r="G137" s="44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59"/>
      <c r="AA137" s="59"/>
    </row>
    <row r="138" spans="1:27" customHeight="1" ht="25.5">
      <c r="A138" s="28"/>
      <c r="B138" s="44"/>
      <c r="C138" s="44"/>
      <c r="D138" s="44"/>
      <c r="E138" s="44"/>
      <c r="F138" s="44"/>
      <c r="G138" s="44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59"/>
      <c r="AA138" s="59"/>
    </row>
    <row r="139" spans="1:27" customHeight="1" ht="25.5">
      <c r="A139" s="28"/>
      <c r="B139" s="44"/>
      <c r="C139" s="44"/>
      <c r="D139" s="44"/>
      <c r="E139" s="44"/>
      <c r="F139" s="44"/>
      <c r="G139" s="44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59"/>
      <c r="AA139" s="59"/>
    </row>
    <row r="140" spans="1:27" customHeight="1" ht="25.5">
      <c r="A140" s="28"/>
      <c r="B140" s="44"/>
      <c r="C140" s="44"/>
      <c r="D140" s="44"/>
      <c r="E140" s="44"/>
      <c r="F140" s="44"/>
      <c r="G140" s="44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59"/>
      <c r="AA140" s="59"/>
    </row>
    <row r="141" spans="1:27" customHeight="1" ht="25.5">
      <c r="A141" s="28"/>
      <c r="B141" s="44"/>
      <c r="C141" s="44"/>
      <c r="D141" s="44"/>
      <c r="E141" s="44"/>
      <c r="F141" s="44"/>
      <c r="G141" s="44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59"/>
      <c r="AA141" s="59"/>
    </row>
    <row r="142" spans="1:27" customHeight="1" ht="25.5">
      <c r="A142" s="28"/>
      <c r="B142" s="44"/>
      <c r="C142" s="44"/>
      <c r="D142" s="44"/>
      <c r="E142" s="44"/>
      <c r="F142" s="44"/>
      <c r="G142" s="44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59"/>
      <c r="AA142" s="59"/>
    </row>
    <row r="143" spans="1:27" customHeight="1" ht="25.5">
      <c r="A143" s="28"/>
      <c r="B143" s="44"/>
      <c r="C143" s="44"/>
      <c r="D143" s="44"/>
      <c r="E143" s="44"/>
      <c r="F143" s="44"/>
      <c r="G143" s="44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59"/>
      <c r="AA143" s="59"/>
    </row>
    <row r="144" spans="1:27" customHeight="1" ht="13.5">
      <c r="A144" s="28"/>
      <c r="B144" s="44"/>
      <c r="C144" s="44"/>
      <c r="D144" s="44"/>
      <c r="E144" s="44"/>
      <c r="F144" s="44"/>
      <c r="G144" s="44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59"/>
      <c r="AA144" s="59"/>
    </row>
    <row r="145" spans="1:27" customHeight="1" ht="25.5">
      <c r="A145" s="28"/>
      <c r="B145" s="44"/>
      <c r="C145" s="44"/>
      <c r="D145" s="44"/>
      <c r="E145" s="44"/>
      <c r="F145" s="44"/>
      <c r="G145" s="44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59"/>
      <c r="AA145" s="59"/>
    </row>
    <row r="146" spans="1:27" customHeight="1" ht="25.5">
      <c r="A146" s="28"/>
      <c r="B146" s="44"/>
      <c r="C146" s="44"/>
      <c r="D146" s="44"/>
      <c r="E146" s="44"/>
      <c r="F146" s="44"/>
      <c r="G146" s="44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59"/>
      <c r="AA146" s="59"/>
    </row>
    <row r="147" spans="1:27" customHeight="1" ht="13.5">
      <c r="A147" s="28"/>
      <c r="B147" s="44"/>
      <c r="C147" s="44"/>
      <c r="D147" s="44"/>
      <c r="E147" s="44"/>
      <c r="F147" s="44"/>
      <c r="G147" s="44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59"/>
      <c r="AA147" s="59"/>
    </row>
    <row r="148" spans="1:27" customHeight="1" ht="13.5">
      <c r="A148" s="28"/>
      <c r="B148" s="44"/>
      <c r="C148" s="44"/>
      <c r="D148" s="44"/>
      <c r="E148" s="44"/>
      <c r="F148" s="44"/>
      <c r="G148" s="44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59"/>
      <c r="AA148" s="59"/>
    </row>
    <row r="149" spans="1:27" customHeight="1" ht="13.5">
      <c r="A149" s="28"/>
      <c r="B149" s="44"/>
      <c r="C149" s="44"/>
      <c r="D149" s="44"/>
      <c r="E149" s="44"/>
      <c r="F149" s="44"/>
      <c r="G149" s="44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59"/>
      <c r="AA149" s="59"/>
    </row>
    <row r="150" spans="1:27" customHeight="1" ht="25.5">
      <c r="A150" s="28"/>
      <c r="B150" s="44"/>
      <c r="C150" s="44"/>
      <c r="D150" s="44"/>
      <c r="E150" s="44"/>
      <c r="F150" s="44"/>
      <c r="G150" s="44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59"/>
      <c r="AA150" s="59"/>
    </row>
    <row r="151" spans="1:27" customHeight="1" ht="25.5">
      <c r="A151" s="28"/>
      <c r="B151" s="44"/>
      <c r="C151" s="44"/>
      <c r="D151" s="44"/>
      <c r="E151" s="44"/>
      <c r="F151" s="44"/>
      <c r="G151" s="44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59"/>
      <c r="AA151" s="59"/>
    </row>
    <row r="152" spans="1:27" customHeight="1" ht="13.5">
      <c r="A152" s="28"/>
      <c r="B152" s="44"/>
      <c r="C152" s="44"/>
      <c r="D152" s="44"/>
      <c r="E152" s="44"/>
      <c r="F152" s="44"/>
      <c r="G152" s="44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59"/>
      <c r="AA152" s="59"/>
    </row>
    <row r="153" spans="1:27" customHeight="1" ht="25.5">
      <c r="A153" s="28"/>
      <c r="B153" s="44"/>
      <c r="C153" s="44"/>
      <c r="D153" s="44"/>
      <c r="E153" s="44"/>
      <c r="F153" s="44"/>
      <c r="G153" s="44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59"/>
      <c r="AA153" s="59"/>
    </row>
    <row r="154" spans="1:27" customHeight="1" ht="25.5">
      <c r="A154" s="28"/>
      <c r="B154" s="44"/>
      <c r="C154" s="44"/>
      <c r="D154" s="44"/>
      <c r="E154" s="44"/>
      <c r="F154" s="44"/>
      <c r="G154" s="44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59"/>
      <c r="AA154" s="59"/>
    </row>
    <row r="155" spans="1:27" customHeight="1" ht="25.5">
      <c r="A155" s="28"/>
      <c r="B155" s="44"/>
      <c r="C155" s="44"/>
      <c r="D155" s="44"/>
      <c r="E155" s="44"/>
      <c r="F155" s="44"/>
      <c r="G155" s="44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59"/>
      <c r="AA155" s="59"/>
    </row>
    <row r="156" spans="1:27" customHeight="1" ht="25.5">
      <c r="A156" s="28"/>
      <c r="B156" s="44"/>
      <c r="C156" s="44"/>
      <c r="D156" s="44"/>
      <c r="E156" s="44"/>
      <c r="F156" s="44"/>
      <c r="G156" s="44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59"/>
      <c r="AA156" s="59"/>
    </row>
    <row r="157" spans="1:27" customHeight="1" ht="25.5">
      <c r="A157" s="28"/>
      <c r="B157" s="44"/>
      <c r="C157" s="44"/>
      <c r="D157" s="44"/>
      <c r="E157" s="44"/>
      <c r="F157" s="44"/>
      <c r="G157" s="44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59"/>
      <c r="AA157" s="59"/>
    </row>
    <row r="158" spans="1:27" customHeight="1" ht="25.5">
      <c r="A158" s="28"/>
      <c r="B158" s="44"/>
      <c r="C158" s="44"/>
      <c r="D158" s="44"/>
      <c r="E158" s="44"/>
      <c r="F158" s="44"/>
      <c r="G158" s="44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59"/>
      <c r="AA158" s="59"/>
    </row>
    <row r="159" spans="1:27" customHeight="1" ht="13.5">
      <c r="A159" s="28"/>
      <c r="B159" s="44"/>
      <c r="C159" s="44"/>
      <c r="D159" s="44"/>
      <c r="E159" s="44"/>
      <c r="F159" s="44"/>
      <c r="G159" s="44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59"/>
      <c r="AA159" s="59"/>
    </row>
    <row r="160" spans="1:27" customHeight="1" ht="13.5">
      <c r="A160" s="28"/>
      <c r="B160" s="44"/>
      <c r="C160" s="44"/>
      <c r="D160" s="44"/>
      <c r="E160" s="44"/>
      <c r="F160" s="44"/>
      <c r="G160" s="44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59"/>
      <c r="AA160" s="59"/>
    </row>
    <row r="161" spans="1:27" customHeight="1" ht="25.5">
      <c r="A161" s="28"/>
      <c r="B161" s="44"/>
      <c r="C161" s="44"/>
      <c r="D161" s="44"/>
      <c r="E161" s="44"/>
      <c r="F161" s="44"/>
      <c r="G161" s="44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59"/>
      <c r="AA161" s="59"/>
    </row>
    <row r="162" spans="1:27" customHeight="1" ht="13.5">
      <c r="A162" s="28"/>
      <c r="B162" s="44"/>
      <c r="C162" s="44"/>
      <c r="D162" s="44"/>
      <c r="E162" s="44"/>
      <c r="F162" s="44"/>
      <c r="G162" s="44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59"/>
      <c r="AA162" s="59"/>
    </row>
    <row r="163" spans="1:27" customHeight="1" ht="13.5">
      <c r="A163" s="28"/>
      <c r="B163" s="44"/>
      <c r="C163" s="44"/>
      <c r="D163" s="44"/>
      <c r="E163" s="44"/>
      <c r="F163" s="44"/>
      <c r="G163" s="44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59"/>
      <c r="AA163" s="59"/>
    </row>
    <row r="164" spans="1:27" customHeight="1" ht="13.5">
      <c r="A164" s="28"/>
      <c r="B164" s="44"/>
      <c r="C164" s="44"/>
      <c r="D164" s="44"/>
      <c r="E164" s="44"/>
      <c r="F164" s="44"/>
      <c r="G164" s="44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59"/>
      <c r="AA164" s="59"/>
    </row>
    <row r="165" spans="1:27" customHeight="1" ht="13.5">
      <c r="A165" s="28"/>
      <c r="B165" s="44"/>
      <c r="C165" s="44"/>
      <c r="D165" s="44"/>
      <c r="E165" s="44"/>
      <c r="F165" s="44"/>
      <c r="G165" s="44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59"/>
      <c r="AA165" s="59"/>
    </row>
    <row r="166" spans="1:27" customHeight="1" ht="13.5">
      <c r="A166" s="28"/>
      <c r="B166" s="44"/>
      <c r="C166" s="44"/>
      <c r="D166" s="44"/>
      <c r="E166" s="44"/>
      <c r="F166" s="44"/>
      <c r="G166" s="44"/>
      <c r="H166" s="28"/>
      <c r="I166" s="28"/>
      <c r="J166" s="28"/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  <c r="W166" s="28"/>
      <c r="X166" s="28"/>
      <c r="Y166" s="28"/>
      <c r="Z166" s="59"/>
      <c r="AA166" s="59"/>
    </row>
    <row r="167" spans="1:27" customHeight="1" ht="25.5">
      <c r="A167" s="28"/>
      <c r="B167" s="44"/>
      <c r="C167" s="44"/>
      <c r="D167" s="44"/>
      <c r="E167" s="44"/>
      <c r="F167" s="44"/>
      <c r="G167" s="44"/>
      <c r="H167" s="28"/>
      <c r="I167" s="28"/>
      <c r="J167" s="28"/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  <c r="W167" s="28"/>
      <c r="X167" s="28"/>
      <c r="Y167" s="28"/>
      <c r="Z167" s="59"/>
      <c r="AA167" s="59"/>
    </row>
    <row r="168" spans="1:27" customHeight="1" ht="25.5">
      <c r="A168" s="28"/>
      <c r="B168" s="44"/>
      <c r="C168" s="44"/>
      <c r="D168" s="44"/>
      <c r="E168" s="44"/>
      <c r="F168" s="44"/>
      <c r="G168" s="44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59"/>
      <c r="AA168" s="59"/>
    </row>
    <row r="169" spans="1:27" customHeight="1" ht="13.5">
      <c r="A169" s="28"/>
      <c r="B169" s="44"/>
      <c r="C169" s="44"/>
      <c r="D169" s="44"/>
      <c r="E169" s="44"/>
      <c r="F169" s="44"/>
      <c r="G169" s="44"/>
      <c r="H169" s="28"/>
      <c r="I169" s="28"/>
      <c r="J169" s="28"/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  <c r="W169" s="28"/>
      <c r="X169" s="28"/>
      <c r="Y169" s="28"/>
      <c r="Z169" s="59"/>
      <c r="AA169" s="59"/>
    </row>
    <row r="170" spans="1:27" customHeight="1" ht="25.5">
      <c r="A170" s="28"/>
      <c r="B170" s="44"/>
      <c r="C170" s="44"/>
      <c r="D170" s="44"/>
      <c r="E170" s="44"/>
      <c r="F170" s="44"/>
      <c r="G170" s="44"/>
      <c r="H170" s="28"/>
      <c r="I170" s="28"/>
      <c r="J170" s="28"/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  <c r="W170" s="28"/>
      <c r="X170" s="28"/>
      <c r="Y170" s="28"/>
      <c r="Z170" s="59"/>
      <c r="AA170" s="59"/>
    </row>
    <row r="171" spans="1:27" customHeight="1" ht="13.5">
      <c r="A171" s="28"/>
      <c r="B171" s="44"/>
      <c r="C171" s="44"/>
      <c r="D171" s="44"/>
      <c r="E171" s="44"/>
      <c r="F171" s="44"/>
      <c r="G171" s="44"/>
      <c r="H171" s="28"/>
      <c r="I171" s="28"/>
      <c r="J171" s="28"/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  <c r="W171" s="28"/>
      <c r="X171" s="28"/>
      <c r="Y171" s="28"/>
      <c r="Z171" s="59"/>
      <c r="AA171" s="59"/>
    </row>
    <row r="172" spans="1:27" customHeight="1" ht="25.5">
      <c r="A172" s="28"/>
      <c r="B172" s="44"/>
      <c r="C172" s="44"/>
      <c r="D172" s="44"/>
      <c r="E172" s="44"/>
      <c r="F172" s="44"/>
      <c r="G172" s="44"/>
      <c r="H172" s="28"/>
      <c r="I172" s="28"/>
      <c r="J172" s="28"/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  <c r="W172" s="28"/>
      <c r="X172" s="28"/>
      <c r="Y172" s="28"/>
      <c r="Z172" s="59"/>
      <c r="AA172" s="59"/>
    </row>
    <row r="173" spans="1:27" customHeight="1" ht="25.5">
      <c r="A173" s="28"/>
      <c r="B173" s="44"/>
      <c r="C173" s="44"/>
      <c r="D173" s="44"/>
      <c r="E173" s="44"/>
      <c r="F173" s="44"/>
      <c r="G173" s="44"/>
      <c r="H173" s="28"/>
      <c r="I173" s="28"/>
      <c r="J173" s="28"/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  <c r="W173" s="28"/>
      <c r="X173" s="28"/>
      <c r="Y173" s="28"/>
      <c r="Z173" s="59"/>
      <c r="AA173" s="59"/>
    </row>
    <row r="174" spans="1:27" customHeight="1" ht="25.5">
      <c r="A174" s="28"/>
      <c r="B174" s="44"/>
      <c r="C174" s="44"/>
      <c r="D174" s="44"/>
      <c r="E174" s="44"/>
      <c r="F174" s="44"/>
      <c r="G174" s="44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59"/>
      <c r="AA174" s="59"/>
    </row>
    <row r="175" spans="1:27" customHeight="1" ht="25.5">
      <c r="A175" s="28"/>
      <c r="B175" s="44"/>
      <c r="C175" s="44"/>
      <c r="D175" s="44"/>
      <c r="E175" s="44"/>
      <c r="F175" s="44"/>
      <c r="G175" s="44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59"/>
      <c r="AA175" s="59"/>
    </row>
    <row r="176" spans="1:27" customHeight="1" ht="13.5">
      <c r="A176" s="28"/>
      <c r="B176" s="44"/>
      <c r="C176" s="44"/>
      <c r="D176" s="44"/>
      <c r="E176" s="44"/>
      <c r="F176" s="44"/>
      <c r="G176" s="44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59"/>
      <c r="AA176" s="59"/>
    </row>
    <row r="177" spans="1:27" customHeight="1" ht="25.5">
      <c r="A177" s="28"/>
      <c r="B177" s="44"/>
      <c r="C177" s="44"/>
      <c r="D177" s="44"/>
      <c r="E177" s="44"/>
      <c r="F177" s="44"/>
      <c r="G177" s="44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59"/>
      <c r="AA177" s="59"/>
    </row>
    <row r="178" spans="1:27" customHeight="1" ht="13.5">
      <c r="A178" s="28"/>
      <c r="B178" s="44"/>
      <c r="C178" s="44"/>
      <c r="D178" s="44"/>
      <c r="E178" s="44"/>
      <c r="F178" s="44"/>
      <c r="G178" s="44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59"/>
      <c r="AA178" s="59"/>
    </row>
    <row r="179" spans="1:27" customHeight="1" ht="25.5">
      <c r="A179" s="28"/>
      <c r="B179" s="44"/>
      <c r="C179" s="44"/>
      <c r="D179" s="44"/>
      <c r="E179" s="44"/>
      <c r="F179" s="44"/>
      <c r="G179" s="44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59"/>
      <c r="AA179" s="59"/>
    </row>
    <row r="180" spans="1:27" customHeight="1" ht="13.5">
      <c r="A180" s="28"/>
      <c r="B180" s="44"/>
      <c r="C180" s="44"/>
      <c r="D180" s="44"/>
      <c r="E180" s="44"/>
      <c r="F180" s="44"/>
      <c r="G180" s="44"/>
      <c r="H180" s="28"/>
      <c r="I180" s="28"/>
      <c r="J180" s="28"/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  <c r="W180" s="28"/>
      <c r="X180" s="28"/>
      <c r="Y180" s="28"/>
      <c r="Z180" s="59"/>
      <c r="AA180" s="59"/>
    </row>
    <row r="181" spans="1:27" customHeight="1" ht="13.5">
      <c r="A181" s="28"/>
      <c r="B181" s="44"/>
      <c r="C181" s="44"/>
      <c r="D181" s="44"/>
      <c r="E181" s="44"/>
      <c r="F181" s="44"/>
      <c r="G181" s="44"/>
      <c r="H181" s="28"/>
      <c r="I181" s="28"/>
      <c r="J181" s="28"/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  <c r="W181" s="28"/>
      <c r="X181" s="28"/>
      <c r="Y181" s="28"/>
      <c r="Z181" s="59"/>
      <c r="AA181" s="59"/>
    </row>
    <row r="182" spans="1:27" customHeight="1" ht="25.5">
      <c r="A182" s="28"/>
      <c r="B182" s="44"/>
      <c r="C182" s="44"/>
      <c r="D182" s="44"/>
      <c r="E182" s="44"/>
      <c r="F182" s="44"/>
      <c r="G182" s="44"/>
      <c r="H182" s="28"/>
      <c r="I182" s="28"/>
      <c r="J182" s="28"/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  <c r="W182" s="28"/>
      <c r="X182" s="28"/>
      <c r="Y182" s="28"/>
      <c r="Z182" s="59"/>
      <c r="AA182" s="59"/>
    </row>
    <row r="183" spans="1:27" customHeight="1" ht="25.5">
      <c r="A183" s="28"/>
      <c r="B183" s="44"/>
      <c r="C183" s="44"/>
      <c r="D183" s="44"/>
      <c r="E183" s="44"/>
      <c r="F183" s="44"/>
      <c r="G183" s="44"/>
      <c r="H183" s="28"/>
      <c r="I183" s="28"/>
      <c r="J183" s="28"/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  <c r="W183" s="28"/>
      <c r="X183" s="28"/>
      <c r="Y183" s="28"/>
      <c r="Z183" s="59"/>
      <c r="AA183" s="59"/>
    </row>
    <row r="184" spans="1:27" customHeight="1" ht="25.5">
      <c r="A184" s="28"/>
      <c r="B184" s="44"/>
      <c r="C184" s="44"/>
      <c r="D184" s="44"/>
      <c r="E184" s="44"/>
      <c r="F184" s="44"/>
      <c r="G184" s="44"/>
      <c r="H184" s="28"/>
      <c r="I184" s="28"/>
      <c r="J184" s="28"/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  <c r="W184" s="28"/>
      <c r="X184" s="28"/>
      <c r="Y184" s="28"/>
      <c r="Z184" s="59"/>
      <c r="AA184" s="59"/>
    </row>
    <row r="185" spans="1:27" customHeight="1" ht="13.5">
      <c r="A185" s="28"/>
      <c r="B185" s="44"/>
      <c r="C185" s="44"/>
      <c r="D185" s="44"/>
      <c r="E185" s="44"/>
      <c r="F185" s="44"/>
      <c r="G185" s="44"/>
      <c r="H185" s="28"/>
      <c r="I185" s="28"/>
      <c r="J185" s="28"/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  <c r="W185" s="28"/>
      <c r="X185" s="28"/>
      <c r="Y185" s="28"/>
      <c r="Z185" s="59"/>
      <c r="AA185" s="59"/>
    </row>
    <row r="186" spans="1:27" customHeight="1" ht="13.5">
      <c r="A186" s="28"/>
      <c r="B186" s="44"/>
      <c r="C186" s="44"/>
      <c r="D186" s="44"/>
      <c r="E186" s="44"/>
      <c r="F186" s="44"/>
      <c r="G186" s="44"/>
      <c r="H186" s="28"/>
      <c r="I186" s="28"/>
      <c r="J186" s="28"/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  <c r="W186" s="28"/>
      <c r="X186" s="28"/>
      <c r="Y186" s="28"/>
      <c r="Z186" s="59"/>
      <c r="AA186" s="59"/>
    </row>
    <row r="187" spans="1:27" customHeight="1" ht="13.5">
      <c r="A187" s="28"/>
      <c r="B187" s="44"/>
      <c r="C187" s="44"/>
      <c r="D187" s="44"/>
      <c r="E187" s="44"/>
      <c r="F187" s="44"/>
      <c r="G187" s="44"/>
      <c r="H187" s="28"/>
      <c r="I187" s="28"/>
      <c r="J187" s="28"/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  <c r="W187" s="28"/>
      <c r="X187" s="28"/>
      <c r="Y187" s="28"/>
      <c r="Z187" s="59"/>
      <c r="AA187" s="59"/>
    </row>
    <row r="188" spans="1:27" customHeight="1" ht="25.5">
      <c r="A188" s="28"/>
      <c r="B188" s="44"/>
      <c r="C188" s="44"/>
      <c r="D188" s="44"/>
      <c r="E188" s="44"/>
      <c r="F188" s="44"/>
      <c r="G188" s="44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59"/>
      <c r="AA188" s="59"/>
    </row>
    <row r="189" spans="1:27" customHeight="1" ht="25.5">
      <c r="A189" s="28"/>
      <c r="B189" s="44"/>
      <c r="C189" s="44"/>
      <c r="D189" s="44"/>
      <c r="E189" s="44"/>
      <c r="F189" s="44"/>
      <c r="G189" s="44"/>
      <c r="H189" s="28"/>
      <c r="I189" s="28"/>
      <c r="J189" s="28"/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  <c r="W189" s="28"/>
      <c r="X189" s="28"/>
      <c r="Y189" s="28"/>
      <c r="Z189" s="59"/>
      <c r="AA189" s="59"/>
    </row>
    <row r="190" spans="1:27" customHeight="1" ht="13.5">
      <c r="A190" s="28"/>
      <c r="B190" s="44"/>
      <c r="C190" s="44"/>
      <c r="D190" s="44"/>
      <c r="E190" s="44"/>
      <c r="F190" s="44"/>
      <c r="G190" s="44"/>
      <c r="H190" s="28"/>
      <c r="I190" s="28"/>
      <c r="J190" s="28"/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  <c r="W190" s="28"/>
      <c r="X190" s="28"/>
      <c r="Y190" s="28"/>
      <c r="Z190" s="59"/>
      <c r="AA190" s="59"/>
    </row>
    <row r="191" spans="1:27" customHeight="1" ht="13.5">
      <c r="A191" s="28"/>
      <c r="B191" s="44"/>
      <c r="C191" s="44"/>
      <c r="D191" s="44"/>
      <c r="E191" s="44"/>
      <c r="F191" s="44"/>
      <c r="G191" s="44"/>
      <c r="H191" s="28"/>
      <c r="I191" s="28"/>
      <c r="J191" s="28"/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  <c r="W191" s="28"/>
      <c r="X191" s="28"/>
      <c r="Y191" s="28"/>
      <c r="Z191" s="59"/>
      <c r="AA191" s="59"/>
    </row>
    <row r="192" spans="1:27" customHeight="1" ht="13.5">
      <c r="A192" s="28"/>
      <c r="B192" s="44"/>
      <c r="C192" s="44"/>
      <c r="D192" s="44"/>
      <c r="E192" s="44"/>
      <c r="F192" s="44"/>
      <c r="G192" s="44"/>
      <c r="H192" s="28"/>
      <c r="I192" s="28"/>
      <c r="J192" s="28"/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  <c r="W192" s="28"/>
      <c r="X192" s="28"/>
      <c r="Y192" s="28"/>
      <c r="Z192" s="59"/>
      <c r="AA192" s="59"/>
    </row>
    <row r="193" spans="1:27" customHeight="1" ht="13.5">
      <c r="A193" s="28"/>
      <c r="B193" s="44"/>
      <c r="C193" s="44"/>
      <c r="D193" s="44"/>
      <c r="E193" s="44"/>
      <c r="F193" s="44"/>
      <c r="G193" s="44"/>
      <c r="H193" s="28"/>
      <c r="I193" s="28"/>
      <c r="J193" s="28"/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  <c r="W193" s="28"/>
      <c r="X193" s="28"/>
      <c r="Y193" s="28"/>
      <c r="Z193" s="59"/>
      <c r="AA193" s="59"/>
    </row>
    <row r="194" spans="1:27" customHeight="1" ht="25.5">
      <c r="A194" s="28"/>
      <c r="B194" s="44"/>
      <c r="C194" s="44"/>
      <c r="D194" s="44"/>
      <c r="E194" s="44"/>
      <c r="F194" s="44"/>
      <c r="G194" s="44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59"/>
      <c r="AA194" s="59"/>
    </row>
    <row r="195" spans="1:27" customHeight="1" ht="12.75">
      <c r="A195" s="28"/>
      <c r="B195" s="44"/>
      <c r="C195" s="44"/>
      <c r="D195" s="44"/>
      <c r="E195" s="44"/>
      <c r="F195" s="44"/>
      <c r="G195" s="44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59"/>
      <c r="AA195" s="59"/>
    </row>
    <row r="196" spans="1:27" customHeight="1" ht="25.5">
      <c r="A196" s="28"/>
      <c r="B196" s="44"/>
      <c r="C196" s="44"/>
      <c r="D196" s="44"/>
      <c r="E196" s="44"/>
      <c r="F196" s="44"/>
      <c r="G196" s="44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59"/>
      <c r="AA196" s="59"/>
    </row>
    <row r="197" spans="1:27" customHeight="1" ht="12.75">
      <c r="A197" s="28"/>
      <c r="B197" s="44"/>
      <c r="C197" s="44"/>
      <c r="D197" s="44"/>
      <c r="E197" s="44"/>
      <c r="F197" s="44"/>
      <c r="G197" s="44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59"/>
      <c r="AA197" s="59"/>
    </row>
    <row r="198" spans="1:27" customHeight="1" ht="12.75">
      <c r="A198" s="28"/>
      <c r="B198" s="44"/>
      <c r="C198" s="44"/>
      <c r="D198" s="44"/>
      <c r="E198" s="44"/>
      <c r="F198" s="44"/>
      <c r="G198" s="44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59"/>
      <c r="AA198" s="59"/>
    </row>
    <row r="199" spans="1:27" customHeight="1" ht="12.75">
      <c r="A199" s="28"/>
      <c r="B199" s="44"/>
      <c r="C199" s="44"/>
      <c r="D199" s="44"/>
      <c r="E199" s="44"/>
      <c r="F199" s="44"/>
      <c r="G199" s="44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59"/>
      <c r="AA199" s="59"/>
    </row>
    <row r="200" spans="1:27" customHeight="1" ht="25.5">
      <c r="A200" s="28"/>
      <c r="B200" s="44"/>
      <c r="C200" s="44"/>
      <c r="D200" s="44"/>
      <c r="E200" s="44"/>
      <c r="F200" s="44"/>
      <c r="G200" s="44"/>
      <c r="H200" s="28"/>
      <c r="I200" s="28"/>
      <c r="J200" s="28"/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  <c r="W200" s="28"/>
      <c r="X200" s="28"/>
      <c r="Y200" s="28"/>
      <c r="Z200" s="59"/>
      <c r="AA200" s="59"/>
    </row>
    <row r="201" spans="1:27" customHeight="1" ht="12.75">
      <c r="A201" s="28"/>
      <c r="B201" s="44"/>
      <c r="C201" s="44"/>
      <c r="D201" s="44"/>
      <c r="E201" s="44"/>
      <c r="F201" s="44"/>
      <c r="G201" s="44"/>
      <c r="H201" s="28"/>
      <c r="I201" s="28"/>
      <c r="J201" s="28"/>
      <c r="K201" s="28"/>
      <c r="L201" s="28"/>
      <c r="M201" s="28"/>
      <c r="N201" s="28"/>
      <c r="O201" s="28"/>
      <c r="P201" s="28"/>
      <c r="Q201" s="28"/>
      <c r="R201" s="28"/>
      <c r="S201" s="28"/>
      <c r="T201" s="28"/>
      <c r="U201" s="28"/>
      <c r="V201" s="28"/>
      <c r="W201" s="28"/>
      <c r="X201" s="28"/>
      <c r="Y201" s="28"/>
      <c r="Z201" s="59"/>
      <c r="AA201" s="59"/>
    </row>
    <row r="202" spans="1:27" customHeight="1" ht="25.5">
      <c r="A202" s="28"/>
      <c r="B202" s="44"/>
      <c r="C202" s="44"/>
      <c r="D202" s="44"/>
      <c r="E202" s="44"/>
      <c r="F202" s="44"/>
      <c r="G202" s="44"/>
      <c r="H202" s="28"/>
      <c r="I202" s="28"/>
      <c r="J202" s="28"/>
      <c r="K202" s="28"/>
      <c r="L202" s="28"/>
      <c r="M202" s="28"/>
      <c r="N202" s="28"/>
      <c r="O202" s="28"/>
      <c r="P202" s="28"/>
      <c r="Q202" s="28"/>
      <c r="R202" s="28"/>
      <c r="S202" s="28"/>
      <c r="T202" s="28"/>
      <c r="U202" s="28"/>
      <c r="V202" s="28"/>
      <c r="W202" s="28"/>
      <c r="X202" s="28"/>
      <c r="Y202" s="28"/>
      <c r="Z202" s="59"/>
      <c r="AA202" s="59"/>
    </row>
    <row r="203" spans="1:27" customHeight="1" ht="12.75">
      <c r="A203" s="28"/>
      <c r="B203" s="44"/>
      <c r="C203" s="44"/>
      <c r="D203" s="44"/>
      <c r="E203" s="44"/>
      <c r="F203" s="44"/>
      <c r="G203" s="44"/>
      <c r="H203" s="28"/>
      <c r="I203" s="28"/>
      <c r="J203" s="28"/>
      <c r="K203" s="28"/>
      <c r="L203" s="28"/>
      <c r="M203" s="28"/>
      <c r="N203" s="28"/>
      <c r="O203" s="28"/>
      <c r="P203" s="28"/>
      <c r="Q203" s="28"/>
      <c r="R203" s="28"/>
      <c r="S203" s="28"/>
      <c r="T203" s="28"/>
      <c r="U203" s="28"/>
      <c r="V203" s="28"/>
      <c r="W203" s="28"/>
      <c r="X203" s="28"/>
      <c r="Y203" s="28"/>
      <c r="Z203" s="59"/>
      <c r="AA203" s="59"/>
    </row>
    <row r="204" spans="1:27" customHeight="1" ht="25.5">
      <c r="A204" s="28"/>
      <c r="B204" s="44"/>
      <c r="C204" s="44"/>
      <c r="D204" s="44"/>
      <c r="E204" s="44"/>
      <c r="F204" s="44"/>
      <c r="G204" s="44"/>
      <c r="H204" s="28"/>
      <c r="I204" s="28"/>
      <c r="J204" s="28"/>
      <c r="K204" s="28"/>
      <c r="L204" s="28"/>
      <c r="M204" s="28"/>
      <c r="N204" s="28"/>
      <c r="O204" s="28"/>
      <c r="P204" s="28"/>
      <c r="Q204" s="28"/>
      <c r="R204" s="28"/>
      <c r="S204" s="28"/>
      <c r="T204" s="28"/>
      <c r="U204" s="28"/>
      <c r="V204" s="28"/>
      <c r="W204" s="28"/>
      <c r="X204" s="28"/>
      <c r="Y204" s="28"/>
      <c r="Z204" s="59"/>
      <c r="AA204" s="59"/>
    </row>
    <row r="205" spans="1:27" customHeight="1" ht="25.5">
      <c r="A205" s="28"/>
      <c r="B205" s="44"/>
      <c r="C205" s="44"/>
      <c r="D205" s="44"/>
      <c r="E205" s="44"/>
      <c r="F205" s="44"/>
      <c r="G205" s="44"/>
      <c r="H205" s="28"/>
      <c r="I205" s="28"/>
      <c r="J205" s="28"/>
      <c r="K205" s="28"/>
      <c r="L205" s="28"/>
      <c r="M205" s="28"/>
      <c r="N205" s="28"/>
      <c r="O205" s="28"/>
      <c r="P205" s="28"/>
      <c r="Q205" s="28"/>
      <c r="R205" s="28"/>
      <c r="S205" s="28"/>
      <c r="T205" s="28"/>
      <c r="U205" s="28"/>
      <c r="V205" s="28"/>
      <c r="W205" s="28"/>
      <c r="X205" s="28"/>
      <c r="Y205" s="28"/>
      <c r="Z205" s="59"/>
      <c r="AA205" s="59"/>
    </row>
    <row r="206" spans="1:27" customHeight="1" ht="25.5">
      <c r="A206" s="28"/>
      <c r="B206" s="44"/>
      <c r="C206" s="44"/>
      <c r="D206" s="44"/>
      <c r="E206" s="44"/>
      <c r="F206" s="44"/>
      <c r="G206" s="44"/>
      <c r="H206" s="28"/>
      <c r="I206" s="28"/>
      <c r="J206" s="28"/>
      <c r="K206" s="28"/>
      <c r="L206" s="28"/>
      <c r="M206" s="28"/>
      <c r="N206" s="28"/>
      <c r="O206" s="28"/>
      <c r="P206" s="28"/>
      <c r="Q206" s="28"/>
      <c r="R206" s="28"/>
      <c r="S206" s="28"/>
      <c r="T206" s="28"/>
      <c r="U206" s="28"/>
      <c r="V206" s="28"/>
      <c r="W206" s="28"/>
      <c r="X206" s="28"/>
      <c r="Y206" s="28"/>
      <c r="Z206" s="59"/>
      <c r="AA206" s="59"/>
    </row>
    <row r="207" spans="1:27" customHeight="1" ht="12.75">
      <c r="A207" s="28"/>
      <c r="B207" s="44"/>
      <c r="C207" s="44"/>
      <c r="D207" s="44"/>
      <c r="E207" s="44"/>
      <c r="F207" s="44"/>
      <c r="G207" s="44"/>
      <c r="H207" s="28"/>
      <c r="I207" s="28"/>
      <c r="J207" s="28"/>
      <c r="K207" s="28"/>
      <c r="L207" s="28"/>
      <c r="M207" s="28"/>
      <c r="N207" s="28"/>
      <c r="O207" s="28"/>
      <c r="P207" s="28"/>
      <c r="Q207" s="28"/>
      <c r="R207" s="28"/>
      <c r="S207" s="28"/>
      <c r="T207" s="28"/>
      <c r="U207" s="28"/>
      <c r="V207" s="28"/>
      <c r="W207" s="28"/>
      <c r="X207" s="28"/>
      <c r="Y207" s="28"/>
      <c r="Z207" s="59"/>
      <c r="AA207" s="59"/>
    </row>
    <row r="208" spans="1:27" customHeight="1" ht="25.5">
      <c r="A208" s="28"/>
      <c r="B208" s="44"/>
      <c r="C208" s="44"/>
      <c r="D208" s="44"/>
      <c r="E208" s="44"/>
      <c r="F208" s="44"/>
      <c r="G208" s="44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59"/>
      <c r="AA208" s="59"/>
    </row>
    <row r="209" spans="1:27" customHeight="1" ht="12.75">
      <c r="A209" s="28"/>
      <c r="B209" s="44"/>
      <c r="C209" s="44"/>
      <c r="D209" s="44"/>
      <c r="E209" s="44"/>
      <c r="F209" s="44"/>
      <c r="G209" s="44"/>
      <c r="H209" s="28"/>
      <c r="I209" s="28"/>
      <c r="J209" s="28"/>
      <c r="K209" s="28"/>
      <c r="L209" s="28"/>
      <c r="M209" s="28"/>
      <c r="N209" s="28"/>
      <c r="O209" s="28"/>
      <c r="P209" s="28"/>
      <c r="Q209" s="28"/>
      <c r="R209" s="28"/>
      <c r="S209" s="28"/>
      <c r="T209" s="28"/>
      <c r="U209" s="28"/>
      <c r="V209" s="28"/>
      <c r="W209" s="28"/>
      <c r="X209" s="28"/>
      <c r="Y209" s="28"/>
      <c r="Z209" s="59"/>
      <c r="AA209" s="59"/>
    </row>
    <row r="210" spans="1:27" customHeight="1" ht="12.75">
      <c r="A210" s="28"/>
      <c r="B210" s="44"/>
      <c r="C210" s="44"/>
      <c r="D210" s="44"/>
      <c r="E210" s="44"/>
      <c r="F210" s="44"/>
      <c r="G210" s="44"/>
      <c r="H210" s="28"/>
      <c r="I210" s="28"/>
      <c r="J210" s="28"/>
      <c r="K210" s="28"/>
      <c r="L210" s="28"/>
      <c r="M210" s="28"/>
      <c r="N210" s="28"/>
      <c r="O210" s="28"/>
      <c r="P210" s="28"/>
      <c r="Q210" s="28"/>
      <c r="R210" s="28"/>
      <c r="S210" s="28"/>
      <c r="T210" s="28"/>
      <c r="U210" s="28"/>
      <c r="V210" s="28"/>
      <c r="W210" s="28"/>
      <c r="X210" s="28"/>
      <c r="Y210" s="28"/>
      <c r="Z210" s="59"/>
      <c r="AA210" s="59"/>
    </row>
    <row r="211" spans="1:27" customHeight="1" ht="12.75">
      <c r="A211" s="28"/>
      <c r="B211" s="44"/>
      <c r="C211" s="44"/>
      <c r="D211" s="44"/>
      <c r="E211" s="44"/>
      <c r="F211" s="44"/>
      <c r="G211" s="44"/>
      <c r="H211" s="28"/>
      <c r="I211" s="28"/>
      <c r="J211" s="28"/>
      <c r="K211" s="28"/>
      <c r="L211" s="28"/>
      <c r="M211" s="28"/>
      <c r="N211" s="28"/>
      <c r="O211" s="28"/>
      <c r="P211" s="28"/>
      <c r="Q211" s="28"/>
      <c r="R211" s="28"/>
      <c r="S211" s="28"/>
      <c r="T211" s="28"/>
      <c r="U211" s="28"/>
      <c r="V211" s="28"/>
      <c r="W211" s="28"/>
      <c r="X211" s="28"/>
      <c r="Y211" s="28"/>
      <c r="Z211" s="59"/>
      <c r="AA211" s="59"/>
    </row>
    <row r="212" spans="1:27" customHeight="1" ht="12.75">
      <c r="A212" s="28"/>
      <c r="B212" s="44"/>
      <c r="C212" s="44"/>
      <c r="D212" s="44"/>
      <c r="E212" s="44"/>
      <c r="F212" s="44"/>
      <c r="G212" s="44"/>
      <c r="H212" s="28"/>
      <c r="I212" s="28"/>
      <c r="J212" s="28"/>
      <c r="K212" s="28"/>
      <c r="L212" s="28"/>
      <c r="M212" s="28"/>
      <c r="N212" s="28"/>
      <c r="O212" s="28"/>
      <c r="P212" s="28"/>
      <c r="Q212" s="28"/>
      <c r="R212" s="28"/>
      <c r="S212" s="28"/>
      <c r="T212" s="28"/>
      <c r="U212" s="28"/>
      <c r="V212" s="28"/>
      <c r="W212" s="28"/>
      <c r="X212" s="28"/>
      <c r="Y212" s="28"/>
      <c r="Z212" s="59"/>
      <c r="AA212" s="59"/>
    </row>
    <row r="213" spans="1:27" customHeight="1" ht="12.75">
      <c r="A213" s="28"/>
      <c r="B213" s="44"/>
      <c r="C213" s="44"/>
      <c r="D213" s="44"/>
      <c r="E213" s="44"/>
      <c r="F213" s="44"/>
      <c r="G213" s="44"/>
      <c r="H213" s="28"/>
      <c r="I213" s="28"/>
      <c r="J213" s="28"/>
      <c r="K213" s="28"/>
      <c r="L213" s="28"/>
      <c r="M213" s="28"/>
      <c r="N213" s="28"/>
      <c r="O213" s="28"/>
      <c r="P213" s="28"/>
      <c r="Q213" s="28"/>
      <c r="R213" s="28"/>
      <c r="S213" s="28"/>
      <c r="T213" s="28"/>
      <c r="U213" s="28"/>
      <c r="V213" s="28"/>
      <c r="W213" s="28"/>
      <c r="X213" s="28"/>
      <c r="Y213" s="28"/>
      <c r="Z213" s="59"/>
      <c r="AA213" s="59"/>
    </row>
    <row r="214" spans="1:27" customHeight="1" ht="12.75">
      <c r="A214" s="28"/>
      <c r="B214" s="44"/>
      <c r="C214" s="44"/>
      <c r="D214" s="44"/>
      <c r="E214" s="44"/>
      <c r="F214" s="44"/>
      <c r="G214" s="44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59"/>
      <c r="AA214" s="59"/>
    </row>
    <row r="215" spans="1:27" customHeight="1" ht="25.5">
      <c r="A215" s="28"/>
      <c r="B215" s="44"/>
      <c r="C215" s="44"/>
      <c r="D215" s="44"/>
      <c r="E215" s="44"/>
      <c r="F215" s="44"/>
      <c r="G215" s="44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59"/>
      <c r="AA215" s="59"/>
    </row>
    <row r="216" spans="1:27" customHeight="1" ht="12.75">
      <c r="A216" s="28"/>
      <c r="B216" s="44"/>
      <c r="C216" s="44"/>
      <c r="D216" s="44"/>
      <c r="E216" s="44"/>
      <c r="F216" s="44"/>
      <c r="G216" s="44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59"/>
      <c r="AA216" s="59"/>
    </row>
    <row r="217" spans="1:27" customHeight="1" ht="12.75">
      <c r="A217" s="28"/>
      <c r="B217" s="44"/>
      <c r="C217" s="44"/>
      <c r="D217" s="44"/>
      <c r="E217" s="44"/>
      <c r="F217" s="44"/>
      <c r="G217" s="44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59"/>
      <c r="AA217" s="59"/>
    </row>
    <row r="218" spans="1:27" customHeight="1" ht="12.75">
      <c r="A218" s="28"/>
      <c r="B218" s="44"/>
      <c r="C218" s="44"/>
      <c r="D218" s="44"/>
      <c r="E218" s="44"/>
      <c r="F218" s="44"/>
      <c r="G218" s="44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59"/>
      <c r="AA218" s="59"/>
    </row>
    <row r="219" spans="1:27" customHeight="1" ht="12.75">
      <c r="A219" s="28"/>
      <c r="B219" s="44"/>
      <c r="C219" s="44"/>
      <c r="D219" s="44"/>
      <c r="E219" s="44"/>
      <c r="F219" s="44"/>
      <c r="G219" s="44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59"/>
      <c r="AA219" s="59"/>
    </row>
    <row r="220" spans="1:27" customHeight="1" ht="12.75">
      <c r="A220" s="28"/>
      <c r="B220" s="44"/>
      <c r="C220" s="44"/>
      <c r="D220" s="44"/>
      <c r="E220" s="44"/>
      <c r="F220" s="44"/>
      <c r="G220" s="44"/>
      <c r="H220" s="28"/>
      <c r="I220" s="28"/>
      <c r="J220" s="28"/>
      <c r="K220" s="28"/>
      <c r="L220" s="28"/>
      <c r="M220" s="28"/>
      <c r="N220" s="28"/>
      <c r="O220" s="28"/>
      <c r="P220" s="28"/>
      <c r="Q220" s="28"/>
      <c r="R220" s="28"/>
      <c r="S220" s="28"/>
      <c r="T220" s="28"/>
      <c r="U220" s="28"/>
      <c r="V220" s="28"/>
      <c r="W220" s="28"/>
      <c r="X220" s="28"/>
      <c r="Y220" s="28"/>
      <c r="Z220" s="59"/>
      <c r="AA220" s="59"/>
    </row>
    <row r="221" spans="1:27" customHeight="1" ht="12.75">
      <c r="A221" s="28"/>
      <c r="B221" s="44"/>
      <c r="C221" s="44"/>
      <c r="D221" s="44"/>
      <c r="E221" s="44"/>
      <c r="F221" s="44"/>
      <c r="G221" s="44"/>
      <c r="H221" s="28"/>
      <c r="I221" s="28"/>
      <c r="J221" s="28"/>
      <c r="K221" s="28"/>
      <c r="L221" s="28"/>
      <c r="M221" s="28"/>
      <c r="N221" s="28"/>
      <c r="O221" s="28"/>
      <c r="P221" s="28"/>
      <c r="Q221" s="28"/>
      <c r="R221" s="28"/>
      <c r="S221" s="28"/>
      <c r="T221" s="28"/>
      <c r="U221" s="28"/>
      <c r="V221" s="28"/>
      <c r="W221" s="28"/>
      <c r="X221" s="28"/>
      <c r="Y221" s="28"/>
      <c r="Z221" s="59"/>
      <c r="AA221" s="59"/>
    </row>
    <row r="222" spans="1:27" customHeight="1" ht="12.75">
      <c r="A222" s="28"/>
      <c r="B222" s="44"/>
      <c r="C222" s="44"/>
      <c r="D222" s="44"/>
      <c r="E222" s="44"/>
      <c r="F222" s="44"/>
      <c r="G222" s="44"/>
      <c r="H222" s="28"/>
      <c r="I222" s="28"/>
      <c r="J222" s="28"/>
      <c r="K222" s="28"/>
      <c r="L222" s="28"/>
      <c r="M222" s="28"/>
      <c r="N222" s="28"/>
      <c r="O222" s="28"/>
      <c r="P222" s="28"/>
      <c r="Q222" s="28"/>
      <c r="R222" s="28"/>
      <c r="S222" s="28"/>
      <c r="T222" s="28"/>
      <c r="U222" s="28"/>
      <c r="V222" s="28"/>
      <c r="W222" s="28"/>
      <c r="X222" s="28"/>
      <c r="Y222" s="28"/>
      <c r="Z222" s="59"/>
      <c r="AA222" s="59"/>
    </row>
    <row r="223" spans="1:27" customHeight="1" ht="12.75">
      <c r="A223" s="28"/>
      <c r="B223" s="44"/>
      <c r="C223" s="44"/>
      <c r="D223" s="44"/>
      <c r="E223" s="44"/>
      <c r="F223" s="44"/>
      <c r="G223" s="44"/>
      <c r="H223" s="28"/>
      <c r="I223" s="28"/>
      <c r="J223" s="28"/>
      <c r="K223" s="28"/>
      <c r="L223" s="28"/>
      <c r="M223" s="28"/>
      <c r="N223" s="28"/>
      <c r="O223" s="28"/>
      <c r="P223" s="28"/>
      <c r="Q223" s="28"/>
      <c r="R223" s="28"/>
      <c r="S223" s="28"/>
      <c r="T223" s="28"/>
      <c r="U223" s="28"/>
      <c r="V223" s="28"/>
      <c r="W223" s="28"/>
      <c r="X223" s="28"/>
      <c r="Y223" s="28"/>
      <c r="Z223" s="59"/>
      <c r="AA223" s="59"/>
    </row>
    <row r="224" spans="1:27" customHeight="1" ht="12.75">
      <c r="A224" s="28"/>
      <c r="B224" s="44"/>
      <c r="C224" s="44"/>
      <c r="D224" s="44"/>
      <c r="E224" s="44"/>
      <c r="F224" s="44"/>
      <c r="G224" s="44"/>
      <c r="H224" s="28"/>
      <c r="I224" s="28"/>
      <c r="J224" s="28"/>
      <c r="K224" s="28"/>
      <c r="L224" s="28"/>
      <c r="M224" s="28"/>
      <c r="N224" s="28"/>
      <c r="O224" s="28"/>
      <c r="P224" s="28"/>
      <c r="Q224" s="28"/>
      <c r="R224" s="28"/>
      <c r="S224" s="28"/>
      <c r="T224" s="28"/>
      <c r="U224" s="28"/>
      <c r="V224" s="28"/>
      <c r="W224" s="28"/>
      <c r="X224" s="28"/>
      <c r="Y224" s="28"/>
      <c r="Z224" s="59"/>
      <c r="AA224" s="59"/>
    </row>
    <row r="225" spans="1:27" customHeight="1" ht="25.5">
      <c r="A225" s="28"/>
      <c r="B225" s="44"/>
      <c r="C225" s="44"/>
      <c r="D225" s="44"/>
      <c r="E225" s="44"/>
      <c r="F225" s="44"/>
      <c r="G225" s="44"/>
      <c r="H225" s="28"/>
      <c r="I225" s="28"/>
      <c r="J225" s="28"/>
      <c r="K225" s="28"/>
      <c r="L225" s="28"/>
      <c r="M225" s="28"/>
      <c r="N225" s="28"/>
      <c r="O225" s="28"/>
      <c r="P225" s="28"/>
      <c r="Q225" s="28"/>
      <c r="R225" s="28"/>
      <c r="S225" s="28"/>
      <c r="T225" s="28"/>
      <c r="U225" s="28"/>
      <c r="V225" s="28"/>
      <c r="W225" s="28"/>
      <c r="X225" s="28"/>
      <c r="Y225" s="28"/>
      <c r="Z225" s="59"/>
      <c r="AA225" s="59"/>
    </row>
    <row r="226" spans="1:27" customHeight="1" ht="12.75">
      <c r="A226" s="28"/>
      <c r="B226" s="44"/>
      <c r="C226" s="44"/>
      <c r="D226" s="44"/>
      <c r="E226" s="44"/>
      <c r="F226" s="44"/>
      <c r="G226" s="44"/>
      <c r="H226" s="28"/>
      <c r="I226" s="28"/>
      <c r="J226" s="28"/>
      <c r="K226" s="28"/>
      <c r="L226" s="28"/>
      <c r="M226" s="28"/>
      <c r="N226" s="28"/>
      <c r="O226" s="28"/>
      <c r="P226" s="28"/>
      <c r="Q226" s="28"/>
      <c r="R226" s="28"/>
      <c r="S226" s="28"/>
      <c r="T226" s="28"/>
      <c r="U226" s="28"/>
      <c r="V226" s="28"/>
      <c r="W226" s="28"/>
      <c r="X226" s="28"/>
      <c r="Y226" s="28"/>
      <c r="Z226" s="59"/>
      <c r="AA226" s="59"/>
    </row>
    <row r="227" spans="1:27" customHeight="1" ht="25.5">
      <c r="A227" s="28"/>
      <c r="B227" s="44"/>
      <c r="C227" s="44"/>
      <c r="D227" s="44"/>
      <c r="E227" s="44"/>
      <c r="F227" s="44"/>
      <c r="G227" s="44"/>
      <c r="H227" s="28"/>
      <c r="I227" s="28"/>
      <c r="J227" s="28"/>
      <c r="K227" s="28"/>
      <c r="L227" s="28"/>
      <c r="M227" s="28"/>
      <c r="N227" s="28"/>
      <c r="O227" s="28"/>
      <c r="P227" s="28"/>
      <c r="Q227" s="28"/>
      <c r="R227" s="28"/>
      <c r="S227" s="28"/>
      <c r="T227" s="28"/>
      <c r="U227" s="28"/>
      <c r="V227" s="28"/>
      <c r="W227" s="28"/>
      <c r="X227" s="28"/>
      <c r="Y227" s="28"/>
      <c r="Z227" s="59"/>
      <c r="AA227" s="59"/>
    </row>
    <row r="228" spans="1:27" customHeight="1" ht="12.75">
      <c r="A228" s="28"/>
      <c r="B228" s="44"/>
      <c r="C228" s="44"/>
      <c r="D228" s="44"/>
      <c r="E228" s="44"/>
      <c r="F228" s="44"/>
      <c r="G228" s="44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59"/>
      <c r="AA228" s="59"/>
    </row>
    <row r="229" spans="1:27" customHeight="1" ht="25.5">
      <c r="A229" s="28"/>
      <c r="B229" s="44"/>
      <c r="C229" s="44"/>
      <c r="D229" s="44"/>
      <c r="E229" s="44"/>
      <c r="F229" s="44"/>
      <c r="G229" s="44"/>
      <c r="H229" s="28"/>
      <c r="I229" s="28"/>
      <c r="J229" s="28"/>
      <c r="K229" s="28"/>
      <c r="L229" s="28"/>
      <c r="M229" s="28"/>
      <c r="N229" s="28"/>
      <c r="O229" s="28"/>
      <c r="P229" s="28"/>
      <c r="Q229" s="28"/>
      <c r="R229" s="28"/>
      <c r="S229" s="28"/>
      <c r="T229" s="28"/>
      <c r="U229" s="28"/>
      <c r="V229" s="28"/>
      <c r="W229" s="28"/>
      <c r="X229" s="28"/>
      <c r="Y229" s="28"/>
      <c r="Z229" s="59"/>
      <c r="AA229" s="59"/>
    </row>
    <row r="230" spans="1:27" customHeight="1" ht="12.75">
      <c r="A230" s="28"/>
      <c r="B230" s="44"/>
      <c r="C230" s="44"/>
      <c r="D230" s="44"/>
      <c r="E230" s="44"/>
      <c r="F230" s="44"/>
      <c r="G230" s="44"/>
      <c r="H230" s="28"/>
      <c r="I230" s="28"/>
      <c r="J230" s="28"/>
      <c r="K230" s="28"/>
      <c r="L230" s="28"/>
      <c r="M230" s="28"/>
      <c r="N230" s="28"/>
      <c r="O230" s="28"/>
      <c r="P230" s="28"/>
      <c r="Q230" s="28"/>
      <c r="R230" s="28"/>
      <c r="S230" s="28"/>
      <c r="T230" s="28"/>
      <c r="U230" s="28"/>
      <c r="V230" s="28"/>
      <c r="W230" s="28"/>
      <c r="X230" s="28"/>
      <c r="Y230" s="28"/>
      <c r="Z230" s="59"/>
      <c r="AA230" s="59"/>
    </row>
    <row r="231" spans="1:27" customHeight="1" ht="25.5">
      <c r="A231" s="28"/>
      <c r="B231" s="44"/>
      <c r="C231" s="44"/>
      <c r="D231" s="44"/>
      <c r="E231" s="44"/>
      <c r="F231" s="44"/>
      <c r="G231" s="44"/>
      <c r="H231" s="28"/>
      <c r="I231" s="28"/>
      <c r="J231" s="28"/>
      <c r="K231" s="28"/>
      <c r="L231" s="28"/>
      <c r="M231" s="28"/>
      <c r="N231" s="28"/>
      <c r="O231" s="28"/>
      <c r="P231" s="28"/>
      <c r="Q231" s="28"/>
      <c r="R231" s="28"/>
      <c r="S231" s="28"/>
      <c r="T231" s="28"/>
      <c r="U231" s="28"/>
      <c r="V231" s="28"/>
      <c r="W231" s="28"/>
      <c r="X231" s="28"/>
      <c r="Y231" s="28"/>
      <c r="Z231" s="59"/>
      <c r="AA231" s="59"/>
    </row>
    <row r="232" spans="1:27" customHeight="1" ht="12.75">
      <c r="A232" s="28"/>
      <c r="B232" s="44"/>
      <c r="C232" s="44"/>
      <c r="D232" s="44"/>
      <c r="E232" s="44"/>
      <c r="F232" s="44"/>
      <c r="G232" s="44"/>
      <c r="H232" s="28"/>
      <c r="I232" s="28"/>
      <c r="J232" s="28"/>
      <c r="K232" s="28"/>
      <c r="L232" s="28"/>
      <c r="M232" s="28"/>
      <c r="N232" s="28"/>
      <c r="O232" s="28"/>
      <c r="P232" s="28"/>
      <c r="Q232" s="28"/>
      <c r="R232" s="28"/>
      <c r="S232" s="28"/>
      <c r="T232" s="28"/>
      <c r="U232" s="28"/>
      <c r="V232" s="28"/>
      <c r="W232" s="28"/>
      <c r="X232" s="28"/>
      <c r="Y232" s="28"/>
      <c r="Z232" s="59"/>
      <c r="AA232" s="59"/>
    </row>
    <row r="233" spans="1:27" customHeight="1" ht="12.75">
      <c r="A233" s="28"/>
      <c r="B233" s="44"/>
      <c r="C233" s="44"/>
      <c r="D233" s="44"/>
      <c r="E233" s="44"/>
      <c r="F233" s="44"/>
      <c r="G233" s="44"/>
      <c r="H233" s="28"/>
      <c r="I233" s="28"/>
      <c r="J233" s="28"/>
      <c r="K233" s="28"/>
      <c r="L233" s="28"/>
      <c r="M233" s="28"/>
      <c r="N233" s="28"/>
      <c r="O233" s="28"/>
      <c r="P233" s="28"/>
      <c r="Q233" s="28"/>
      <c r="R233" s="28"/>
      <c r="S233" s="28"/>
      <c r="T233" s="28"/>
      <c r="U233" s="28"/>
      <c r="V233" s="28"/>
      <c r="W233" s="28"/>
      <c r="X233" s="28"/>
      <c r="Y233" s="28"/>
      <c r="Z233" s="59"/>
      <c r="AA233" s="59"/>
    </row>
    <row r="234" spans="1:27" customHeight="1" ht="12.75">
      <c r="A234" s="28"/>
      <c r="B234" s="44"/>
      <c r="C234" s="44"/>
      <c r="D234" s="44"/>
      <c r="E234" s="44"/>
      <c r="F234" s="44"/>
      <c r="G234" s="44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59"/>
      <c r="AA234" s="59"/>
    </row>
    <row r="235" spans="1:27" customHeight="1" ht="12.75">
      <c r="A235" s="28"/>
      <c r="B235" s="44"/>
      <c r="C235" s="44"/>
      <c r="D235" s="44"/>
      <c r="E235" s="44"/>
      <c r="F235" s="44"/>
      <c r="G235" s="44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59"/>
      <c r="AA235" s="59"/>
    </row>
    <row r="236" spans="1:27" customHeight="1" ht="12.75">
      <c r="A236" s="28"/>
      <c r="B236" s="44"/>
      <c r="C236" s="44"/>
      <c r="D236" s="44"/>
      <c r="E236" s="44"/>
      <c r="F236" s="44"/>
      <c r="G236" s="44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59"/>
      <c r="AA236" s="59"/>
    </row>
    <row r="237" spans="1:27" customHeight="1" ht="25.5">
      <c r="A237" s="28"/>
      <c r="B237" s="44"/>
      <c r="C237" s="44"/>
      <c r="D237" s="44"/>
      <c r="E237" s="44"/>
      <c r="F237" s="44"/>
      <c r="G237" s="44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59"/>
      <c r="AA237" s="59"/>
    </row>
    <row r="238" spans="1:27" customHeight="1" ht="12.75">
      <c r="A238" s="28"/>
      <c r="B238" s="44"/>
      <c r="C238" s="44"/>
      <c r="D238" s="44"/>
      <c r="E238" s="44"/>
      <c r="F238" s="44"/>
      <c r="G238" s="44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59"/>
      <c r="AA238" s="59"/>
    </row>
    <row r="239" spans="1:27" customHeight="1" ht="25.5">
      <c r="A239" s="28"/>
      <c r="B239" s="44"/>
      <c r="C239" s="44"/>
      <c r="D239" s="44"/>
      <c r="E239" s="44"/>
      <c r="F239" s="44"/>
      <c r="G239" s="44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59"/>
      <c r="AA239" s="59"/>
    </row>
    <row r="240" spans="1:27" customHeight="1" ht="25.5">
      <c r="A240" s="28"/>
      <c r="B240" s="44"/>
      <c r="C240" s="44"/>
      <c r="D240" s="44"/>
      <c r="E240" s="44"/>
      <c r="F240" s="44"/>
      <c r="G240" s="44"/>
      <c r="H240" s="28"/>
      <c r="I240" s="28"/>
      <c r="J240" s="28"/>
      <c r="K240" s="28"/>
      <c r="L240" s="28"/>
      <c r="M240" s="28"/>
      <c r="N240" s="28"/>
      <c r="O240" s="28"/>
      <c r="P240" s="28"/>
      <c r="Q240" s="28"/>
      <c r="R240" s="28"/>
      <c r="S240" s="28"/>
      <c r="T240" s="28"/>
      <c r="U240" s="28"/>
      <c r="V240" s="28"/>
      <c r="W240" s="28"/>
      <c r="X240" s="28"/>
      <c r="Y240" s="28"/>
      <c r="Z240" s="59"/>
      <c r="AA240" s="59"/>
    </row>
    <row r="241" spans="1:27" customHeight="1" ht="12.75">
      <c r="A241" s="28"/>
      <c r="B241" s="44"/>
      <c r="C241" s="44"/>
      <c r="D241" s="44"/>
      <c r="E241" s="44"/>
      <c r="F241" s="44"/>
      <c r="G241" s="44"/>
      <c r="H241" s="28"/>
      <c r="I241" s="28"/>
      <c r="J241" s="28"/>
      <c r="K241" s="28"/>
      <c r="L241" s="28"/>
      <c r="M241" s="28"/>
      <c r="N241" s="28"/>
      <c r="O241" s="28"/>
      <c r="P241" s="28"/>
      <c r="Q241" s="28"/>
      <c r="R241" s="28"/>
      <c r="S241" s="28"/>
      <c r="T241" s="28"/>
      <c r="U241" s="28"/>
      <c r="V241" s="28"/>
      <c r="W241" s="28"/>
      <c r="X241" s="28"/>
      <c r="Y241" s="28"/>
      <c r="Z241" s="59"/>
      <c r="AA241" s="59"/>
    </row>
    <row r="242" spans="1:27" customHeight="1" ht="12.75">
      <c r="A242" s="28"/>
      <c r="B242" s="44"/>
      <c r="C242" s="44"/>
      <c r="D242" s="44"/>
      <c r="E242" s="44"/>
      <c r="F242" s="44"/>
      <c r="G242" s="44"/>
      <c r="H242" s="28"/>
      <c r="I242" s="28"/>
      <c r="J242" s="28"/>
      <c r="K242" s="28"/>
      <c r="L242" s="28"/>
      <c r="M242" s="28"/>
      <c r="N242" s="28"/>
      <c r="O242" s="28"/>
      <c r="P242" s="28"/>
      <c r="Q242" s="28"/>
      <c r="R242" s="28"/>
      <c r="S242" s="28"/>
      <c r="T242" s="28"/>
      <c r="U242" s="28"/>
      <c r="V242" s="28"/>
      <c r="W242" s="28"/>
      <c r="X242" s="28"/>
      <c r="Y242" s="28"/>
      <c r="Z242" s="59"/>
      <c r="AA242" s="59"/>
    </row>
    <row r="243" spans="1:27" customHeight="1" ht="12.75">
      <c r="A243" s="28"/>
      <c r="B243" s="44"/>
      <c r="C243" s="44"/>
      <c r="D243" s="44"/>
      <c r="E243" s="44"/>
      <c r="F243" s="44"/>
      <c r="G243" s="44"/>
      <c r="H243" s="28"/>
      <c r="I243" s="28"/>
      <c r="J243" s="28"/>
      <c r="K243" s="28"/>
      <c r="L243" s="28"/>
      <c r="M243" s="28"/>
      <c r="N243" s="28"/>
      <c r="O243" s="28"/>
      <c r="P243" s="28"/>
      <c r="Q243" s="28"/>
      <c r="R243" s="28"/>
      <c r="S243" s="28"/>
      <c r="T243" s="28"/>
      <c r="U243" s="28"/>
      <c r="V243" s="28"/>
      <c r="W243" s="28"/>
      <c r="X243" s="28"/>
      <c r="Y243" s="28"/>
      <c r="Z243" s="59"/>
      <c r="AA243" s="59"/>
    </row>
    <row r="244" spans="1:27" customHeight="1" ht="12.75">
      <c r="A244" s="28"/>
      <c r="B244" s="44"/>
      <c r="C244" s="44"/>
      <c r="D244" s="44"/>
      <c r="E244" s="44"/>
      <c r="F244" s="44"/>
      <c r="G244" s="44"/>
      <c r="H244" s="28"/>
      <c r="I244" s="28"/>
      <c r="J244" s="28"/>
      <c r="K244" s="28"/>
      <c r="L244" s="28"/>
      <c r="M244" s="28"/>
      <c r="N244" s="28"/>
      <c r="O244" s="28"/>
      <c r="P244" s="28"/>
      <c r="Q244" s="28"/>
      <c r="R244" s="28"/>
      <c r="S244" s="28"/>
      <c r="T244" s="28"/>
      <c r="U244" s="28"/>
      <c r="V244" s="28"/>
      <c r="W244" s="28"/>
      <c r="X244" s="28"/>
      <c r="Y244" s="28"/>
      <c r="Z244" s="59"/>
      <c r="AA244" s="59"/>
    </row>
    <row r="245" spans="1:27" customHeight="1" ht="25.5">
      <c r="A245" s="28"/>
      <c r="B245" s="44"/>
      <c r="C245" s="44"/>
      <c r="D245" s="44"/>
      <c r="E245" s="44"/>
      <c r="F245" s="44"/>
      <c r="G245" s="44"/>
      <c r="H245" s="28"/>
      <c r="I245" s="28"/>
      <c r="J245" s="28"/>
      <c r="K245" s="28"/>
      <c r="L245" s="28"/>
      <c r="M245" s="28"/>
      <c r="N245" s="28"/>
      <c r="O245" s="28"/>
      <c r="P245" s="28"/>
      <c r="Q245" s="28"/>
      <c r="R245" s="28"/>
      <c r="S245" s="28"/>
      <c r="T245" s="28"/>
      <c r="U245" s="28"/>
      <c r="V245" s="28"/>
      <c r="W245" s="28"/>
      <c r="X245" s="28"/>
      <c r="Y245" s="28"/>
      <c r="Z245" s="59"/>
      <c r="AA245" s="59"/>
    </row>
    <row r="246" spans="1:27" customHeight="1" ht="25.5">
      <c r="A246" s="28"/>
      <c r="B246" s="44"/>
      <c r="C246" s="44"/>
      <c r="D246" s="44"/>
      <c r="E246" s="44"/>
      <c r="F246" s="44"/>
      <c r="G246" s="44"/>
      <c r="H246" s="28"/>
      <c r="I246" s="28"/>
      <c r="J246" s="28"/>
      <c r="K246" s="28"/>
      <c r="L246" s="28"/>
      <c r="M246" s="28"/>
      <c r="N246" s="28"/>
      <c r="O246" s="28"/>
      <c r="P246" s="28"/>
      <c r="Q246" s="28"/>
      <c r="R246" s="28"/>
      <c r="S246" s="28"/>
      <c r="T246" s="28"/>
      <c r="U246" s="28"/>
      <c r="V246" s="28"/>
      <c r="W246" s="28"/>
      <c r="X246" s="28"/>
      <c r="Y246" s="28"/>
      <c r="Z246" s="59"/>
      <c r="AA246" s="59"/>
    </row>
    <row r="247" spans="1:27" customHeight="1" ht="12.75">
      <c r="A247" s="28"/>
      <c r="B247" s="44"/>
      <c r="C247" s="44"/>
      <c r="D247" s="44"/>
      <c r="E247" s="44"/>
      <c r="F247" s="44"/>
      <c r="G247" s="44"/>
      <c r="H247" s="28"/>
      <c r="I247" s="28"/>
      <c r="J247" s="28"/>
      <c r="K247" s="28"/>
      <c r="L247" s="28"/>
      <c r="M247" s="28"/>
      <c r="N247" s="28"/>
      <c r="O247" s="28"/>
      <c r="P247" s="28"/>
      <c r="Q247" s="28"/>
      <c r="R247" s="28"/>
      <c r="S247" s="28"/>
      <c r="T247" s="28"/>
      <c r="U247" s="28"/>
      <c r="V247" s="28"/>
      <c r="W247" s="28"/>
      <c r="X247" s="28"/>
      <c r="Y247" s="28"/>
      <c r="Z247" s="59"/>
      <c r="AA247" s="59"/>
    </row>
    <row r="248" spans="1:27" customHeight="1" ht="12.75">
      <c r="A248" s="28"/>
      <c r="B248" s="44"/>
      <c r="C248" s="44"/>
      <c r="D248" s="44"/>
      <c r="E248" s="44"/>
      <c r="F248" s="44"/>
      <c r="G248" s="44"/>
      <c r="H248" s="28"/>
      <c r="I248" s="28"/>
      <c r="J248" s="28"/>
      <c r="K248" s="28"/>
      <c r="L248" s="28"/>
      <c r="M248" s="28"/>
      <c r="N248" s="28"/>
      <c r="O248" s="28"/>
      <c r="P248" s="28"/>
      <c r="Q248" s="28"/>
      <c r="R248" s="28"/>
      <c r="S248" s="28"/>
      <c r="T248" s="28"/>
      <c r="U248" s="28"/>
      <c r="V248" s="28"/>
      <c r="W248" s="28"/>
      <c r="X248" s="28"/>
      <c r="Y248" s="28"/>
      <c r="Z248" s="59"/>
      <c r="AA248" s="59"/>
    </row>
    <row r="249" spans="1:27" customHeight="1" ht="25.5">
      <c r="A249" s="28"/>
      <c r="B249" s="44"/>
      <c r="C249" s="44"/>
      <c r="D249" s="44"/>
      <c r="E249" s="44"/>
      <c r="F249" s="44"/>
      <c r="G249" s="44"/>
      <c r="H249" s="28"/>
      <c r="I249" s="28"/>
      <c r="J249" s="28"/>
      <c r="K249" s="28"/>
      <c r="L249" s="28"/>
      <c r="M249" s="28"/>
      <c r="N249" s="28"/>
      <c r="O249" s="28"/>
      <c r="P249" s="28"/>
      <c r="Q249" s="28"/>
      <c r="R249" s="28"/>
      <c r="S249" s="28"/>
      <c r="T249" s="28"/>
      <c r="U249" s="28"/>
      <c r="V249" s="28"/>
      <c r="W249" s="28"/>
      <c r="X249" s="28"/>
      <c r="Y249" s="28"/>
      <c r="Z249" s="59"/>
      <c r="AA249" s="59"/>
    </row>
    <row r="250" spans="1:27" customHeight="1" ht="12.75">
      <c r="A250" s="28"/>
      <c r="B250" s="44"/>
      <c r="C250" s="44"/>
      <c r="D250" s="44"/>
      <c r="E250" s="44"/>
      <c r="F250" s="44"/>
      <c r="G250" s="44"/>
      <c r="H250" s="28"/>
      <c r="I250" s="28"/>
      <c r="J250" s="28"/>
      <c r="K250" s="28"/>
      <c r="L250" s="28"/>
      <c r="M250" s="28"/>
      <c r="N250" s="28"/>
      <c r="O250" s="28"/>
      <c r="P250" s="28"/>
      <c r="Q250" s="28"/>
      <c r="R250" s="28"/>
      <c r="S250" s="28"/>
      <c r="T250" s="28"/>
      <c r="U250" s="28"/>
      <c r="V250" s="28"/>
      <c r="W250" s="28"/>
      <c r="X250" s="28"/>
      <c r="Y250" s="28"/>
      <c r="Z250" s="59"/>
      <c r="AA250" s="59"/>
    </row>
    <row r="251" spans="1:27" customHeight="1" ht="25.5">
      <c r="A251" s="28"/>
      <c r="B251" s="44"/>
      <c r="C251" s="44"/>
      <c r="D251" s="44"/>
      <c r="E251" s="44"/>
      <c r="F251" s="44"/>
      <c r="G251" s="44"/>
      <c r="H251" s="28"/>
      <c r="I251" s="28"/>
      <c r="J251" s="28"/>
      <c r="K251" s="28"/>
      <c r="L251" s="28"/>
      <c r="M251" s="28"/>
      <c r="N251" s="28"/>
      <c r="O251" s="28"/>
      <c r="P251" s="28"/>
      <c r="Q251" s="28"/>
      <c r="R251" s="28"/>
      <c r="S251" s="28"/>
      <c r="T251" s="28"/>
      <c r="U251" s="28"/>
      <c r="V251" s="28"/>
      <c r="W251" s="28"/>
      <c r="X251" s="28"/>
      <c r="Y251" s="28"/>
      <c r="Z251" s="59"/>
      <c r="AA251" s="59"/>
    </row>
    <row r="252" spans="1:27" customHeight="1" ht="12.75">
      <c r="A252" s="28"/>
      <c r="B252" s="44"/>
      <c r="C252" s="44"/>
      <c r="D252" s="44"/>
      <c r="E252" s="44"/>
      <c r="F252" s="44"/>
      <c r="G252" s="44"/>
      <c r="H252" s="28"/>
      <c r="I252" s="28"/>
      <c r="J252" s="28"/>
      <c r="K252" s="28"/>
      <c r="L252" s="28"/>
      <c r="M252" s="28"/>
      <c r="N252" s="28"/>
      <c r="O252" s="28"/>
      <c r="P252" s="28"/>
      <c r="Q252" s="28"/>
      <c r="R252" s="28"/>
      <c r="S252" s="28"/>
      <c r="T252" s="28"/>
      <c r="U252" s="28"/>
      <c r="V252" s="28"/>
      <c r="W252" s="28"/>
      <c r="X252" s="28"/>
      <c r="Y252" s="28"/>
      <c r="Z252" s="59"/>
      <c r="AA252" s="59"/>
    </row>
    <row r="253" spans="1:27" customHeight="1" ht="25.5">
      <c r="A253" s="28"/>
      <c r="B253" s="44"/>
      <c r="C253" s="44"/>
      <c r="D253" s="44"/>
      <c r="E253" s="44"/>
      <c r="F253" s="44"/>
      <c r="G253" s="44"/>
      <c r="H253" s="28"/>
      <c r="I253" s="28"/>
      <c r="J253" s="28"/>
      <c r="K253" s="28"/>
      <c r="L253" s="28"/>
      <c r="M253" s="28"/>
      <c r="N253" s="28"/>
      <c r="O253" s="28"/>
      <c r="P253" s="28"/>
      <c r="Q253" s="28"/>
      <c r="R253" s="28"/>
      <c r="S253" s="28"/>
      <c r="T253" s="28"/>
      <c r="U253" s="28"/>
      <c r="V253" s="28"/>
      <c r="W253" s="28"/>
      <c r="X253" s="28"/>
      <c r="Y253" s="28"/>
      <c r="Z253" s="59"/>
      <c r="AA253" s="59"/>
    </row>
    <row r="254" spans="1:27" customHeight="1" ht="25.5">
      <c r="A254" s="28"/>
      <c r="B254" s="44"/>
      <c r="C254" s="44"/>
      <c r="D254" s="44"/>
      <c r="E254" s="44"/>
      <c r="F254" s="44"/>
      <c r="G254" s="44"/>
      <c r="H254" s="28"/>
      <c r="I254" s="28"/>
      <c r="J254" s="28"/>
      <c r="K254" s="28"/>
      <c r="L254" s="28"/>
      <c r="M254" s="28"/>
      <c r="N254" s="28"/>
      <c r="O254" s="28"/>
      <c r="P254" s="28"/>
      <c r="Q254" s="28"/>
      <c r="R254" s="28"/>
      <c r="S254" s="28"/>
      <c r="T254" s="28"/>
      <c r="U254" s="28"/>
      <c r="V254" s="28"/>
      <c r="W254" s="28"/>
      <c r="X254" s="28"/>
      <c r="Y254" s="28"/>
      <c r="Z254" s="59"/>
      <c r="AA254" s="59"/>
    </row>
    <row r="255" spans="1:27" customHeight="1" ht="12.75">
      <c r="A255" s="28"/>
      <c r="B255" s="44"/>
      <c r="C255" s="44"/>
      <c r="D255" s="44"/>
      <c r="E255" s="44"/>
      <c r="F255" s="44"/>
      <c r="G255" s="44"/>
      <c r="H255" s="28"/>
      <c r="I255" s="28"/>
      <c r="J255" s="28"/>
      <c r="K255" s="28"/>
      <c r="L255" s="28"/>
      <c r="M255" s="28"/>
      <c r="N255" s="28"/>
      <c r="O255" s="28"/>
      <c r="P255" s="28"/>
      <c r="Q255" s="28"/>
      <c r="R255" s="28"/>
      <c r="S255" s="28"/>
      <c r="T255" s="28"/>
      <c r="U255" s="28"/>
      <c r="V255" s="28"/>
      <c r="W255" s="28"/>
      <c r="X255" s="28"/>
      <c r="Y255" s="28"/>
      <c r="Z255" s="59"/>
      <c r="AA255" s="59"/>
    </row>
    <row r="256" spans="1:27" customHeight="1" ht="12.75">
      <c r="A256" s="28"/>
      <c r="B256" s="44"/>
      <c r="C256" s="44"/>
      <c r="D256" s="44"/>
      <c r="E256" s="44"/>
      <c r="F256" s="44"/>
      <c r="G256" s="44"/>
      <c r="H256" s="28"/>
      <c r="I256" s="28"/>
      <c r="J256" s="28"/>
      <c r="K256" s="28"/>
      <c r="L256" s="28"/>
      <c r="M256" s="28"/>
      <c r="N256" s="28"/>
      <c r="O256" s="28"/>
      <c r="P256" s="28"/>
      <c r="Q256" s="28"/>
      <c r="R256" s="28"/>
      <c r="S256" s="28"/>
      <c r="T256" s="28"/>
      <c r="U256" s="28"/>
      <c r="V256" s="28"/>
      <c r="W256" s="28"/>
      <c r="X256" s="28"/>
      <c r="Y256" s="28"/>
      <c r="Z256" s="59"/>
      <c r="AA256" s="59"/>
    </row>
    <row r="257" spans="1:27" customHeight="1" ht="25.5">
      <c r="A257" s="28"/>
      <c r="B257" s="44"/>
      <c r="C257" s="44"/>
      <c r="D257" s="44"/>
      <c r="E257" s="44"/>
      <c r="F257" s="44"/>
      <c r="G257" s="44"/>
      <c r="H257" s="28"/>
      <c r="I257" s="28"/>
      <c r="J257" s="28"/>
      <c r="K257" s="28"/>
      <c r="L257" s="28"/>
      <c r="M257" s="28"/>
      <c r="N257" s="28"/>
      <c r="O257" s="28"/>
      <c r="P257" s="28"/>
      <c r="Q257" s="28"/>
      <c r="R257" s="28"/>
      <c r="S257" s="28"/>
      <c r="T257" s="28"/>
      <c r="U257" s="28"/>
      <c r="V257" s="28"/>
      <c r="W257" s="28"/>
      <c r="X257" s="28"/>
      <c r="Y257" s="28"/>
      <c r="Z257" s="59"/>
      <c r="AA257" s="59"/>
    </row>
    <row r="258" spans="1:27" customHeight="1" ht="25.5">
      <c r="A258" s="28"/>
      <c r="B258" s="44"/>
      <c r="C258" s="44"/>
      <c r="D258" s="44"/>
      <c r="E258" s="44"/>
      <c r="F258" s="44"/>
      <c r="G258" s="44"/>
      <c r="H258" s="28"/>
      <c r="I258" s="28"/>
      <c r="J258" s="28"/>
      <c r="K258" s="28"/>
      <c r="L258" s="28"/>
      <c r="M258" s="28"/>
      <c r="N258" s="28"/>
      <c r="O258" s="28"/>
      <c r="P258" s="28"/>
      <c r="Q258" s="28"/>
      <c r="R258" s="28"/>
      <c r="S258" s="28"/>
      <c r="T258" s="28"/>
      <c r="U258" s="28"/>
      <c r="V258" s="28"/>
      <c r="W258" s="28"/>
      <c r="X258" s="28"/>
      <c r="Y258" s="28"/>
      <c r="Z258" s="59"/>
      <c r="AA258" s="59"/>
    </row>
    <row r="259" spans="1:27" customHeight="1" ht="25.5">
      <c r="A259" s="28"/>
      <c r="B259" s="44"/>
      <c r="C259" s="44"/>
      <c r="D259" s="44"/>
      <c r="E259" s="44"/>
      <c r="F259" s="44"/>
      <c r="G259" s="44"/>
      <c r="H259" s="28"/>
      <c r="I259" s="28"/>
      <c r="J259" s="28"/>
      <c r="K259" s="28"/>
      <c r="L259" s="28"/>
      <c r="M259" s="28"/>
      <c r="N259" s="28"/>
      <c r="O259" s="28"/>
      <c r="P259" s="28"/>
      <c r="Q259" s="28"/>
      <c r="R259" s="28"/>
      <c r="S259" s="28"/>
      <c r="T259" s="28"/>
      <c r="U259" s="28"/>
      <c r="V259" s="28"/>
      <c r="W259" s="28"/>
      <c r="X259" s="28"/>
      <c r="Y259" s="28"/>
      <c r="Z259" s="59"/>
      <c r="AA259" s="59"/>
    </row>
    <row r="260" spans="1:27" customHeight="1" ht="12.75">
      <c r="A260" s="28"/>
      <c r="B260" s="44"/>
      <c r="C260" s="44"/>
      <c r="D260" s="44"/>
      <c r="E260" s="44"/>
      <c r="F260" s="44"/>
      <c r="G260" s="44"/>
      <c r="H260" s="28"/>
      <c r="I260" s="28"/>
      <c r="J260" s="28"/>
      <c r="K260" s="28"/>
      <c r="L260" s="28"/>
      <c r="M260" s="28"/>
      <c r="N260" s="28"/>
      <c r="O260" s="28"/>
      <c r="P260" s="28"/>
      <c r="Q260" s="28"/>
      <c r="R260" s="28"/>
      <c r="S260" s="28"/>
      <c r="T260" s="28"/>
      <c r="U260" s="28"/>
      <c r="V260" s="28"/>
      <c r="W260" s="28"/>
      <c r="X260" s="28"/>
      <c r="Y260" s="28"/>
      <c r="Z260" s="59"/>
      <c r="AA260" s="59"/>
    </row>
    <row r="261" spans="1:27" customHeight="1" ht="12.75">
      <c r="A261" s="28"/>
      <c r="B261" s="44"/>
      <c r="C261" s="44"/>
      <c r="D261" s="44"/>
      <c r="E261" s="44"/>
      <c r="F261" s="44"/>
      <c r="G261" s="44"/>
      <c r="H261" s="28"/>
      <c r="I261" s="28"/>
      <c r="J261" s="28"/>
      <c r="K261" s="28"/>
      <c r="L261" s="28"/>
      <c r="M261" s="28"/>
      <c r="N261" s="28"/>
      <c r="O261" s="28"/>
      <c r="P261" s="28"/>
      <c r="Q261" s="28"/>
      <c r="R261" s="28"/>
      <c r="S261" s="28"/>
      <c r="T261" s="28"/>
      <c r="U261" s="28"/>
      <c r="V261" s="28"/>
      <c r="W261" s="28"/>
      <c r="X261" s="28"/>
      <c r="Y261" s="28"/>
      <c r="Z261" s="59"/>
      <c r="AA261" s="59"/>
    </row>
    <row r="262" spans="1:27" customHeight="1" ht="12.75">
      <c r="A262" s="28"/>
      <c r="B262" s="44"/>
      <c r="C262" s="44"/>
      <c r="D262" s="44"/>
      <c r="E262" s="44"/>
      <c r="F262" s="44"/>
      <c r="G262" s="44"/>
      <c r="H262" s="28"/>
      <c r="I262" s="28"/>
      <c r="J262" s="28"/>
      <c r="K262" s="28"/>
      <c r="L262" s="28"/>
      <c r="M262" s="28"/>
      <c r="N262" s="28"/>
      <c r="O262" s="28"/>
      <c r="P262" s="28"/>
      <c r="Q262" s="28"/>
      <c r="R262" s="28"/>
      <c r="S262" s="28"/>
      <c r="T262" s="28"/>
      <c r="U262" s="28"/>
      <c r="V262" s="28"/>
      <c r="W262" s="28"/>
      <c r="X262" s="28"/>
      <c r="Y262" s="28"/>
      <c r="Z262" s="59"/>
      <c r="AA262" s="59"/>
    </row>
    <row r="263" spans="1:27" customHeight="1" ht="12.75">
      <c r="A263" s="28"/>
      <c r="B263" s="44"/>
      <c r="C263" s="44"/>
      <c r="D263" s="44"/>
      <c r="E263" s="44"/>
      <c r="F263" s="44"/>
      <c r="G263" s="44"/>
      <c r="H263" s="28"/>
      <c r="I263" s="28"/>
      <c r="J263" s="28"/>
      <c r="K263" s="28"/>
      <c r="L263" s="28"/>
      <c r="M263" s="28"/>
      <c r="N263" s="28"/>
      <c r="O263" s="28"/>
      <c r="P263" s="28"/>
      <c r="Q263" s="28"/>
      <c r="R263" s="28"/>
      <c r="S263" s="28"/>
      <c r="T263" s="28"/>
      <c r="U263" s="28"/>
      <c r="V263" s="28"/>
      <c r="W263" s="28"/>
      <c r="X263" s="28"/>
      <c r="Y263" s="28"/>
      <c r="Z263" s="59"/>
      <c r="AA263" s="59"/>
    </row>
    <row r="264" spans="1:27" customHeight="1" ht="12.75">
      <c r="A264" s="28"/>
      <c r="B264" s="44"/>
      <c r="C264" s="44"/>
      <c r="D264" s="44"/>
      <c r="E264" s="44"/>
      <c r="F264" s="44"/>
      <c r="G264" s="44"/>
      <c r="H264" s="28"/>
      <c r="I264" s="28"/>
      <c r="J264" s="28"/>
      <c r="K264" s="28"/>
      <c r="L264" s="28"/>
      <c r="M264" s="28"/>
      <c r="N264" s="28"/>
      <c r="O264" s="28"/>
      <c r="P264" s="28"/>
      <c r="Q264" s="28"/>
      <c r="R264" s="28"/>
      <c r="S264" s="28"/>
      <c r="T264" s="28"/>
      <c r="U264" s="28"/>
      <c r="V264" s="28"/>
      <c r="W264" s="28"/>
      <c r="X264" s="28"/>
      <c r="Y264" s="28"/>
      <c r="Z264" s="59"/>
      <c r="AA264" s="59"/>
    </row>
    <row r="265" spans="1:27" customHeight="1" ht="12.75">
      <c r="A265" s="28"/>
      <c r="B265" s="44"/>
      <c r="C265" s="44"/>
      <c r="D265" s="44"/>
      <c r="E265" s="44"/>
      <c r="F265" s="44"/>
      <c r="G265" s="44"/>
      <c r="H265" s="28"/>
      <c r="I265" s="28"/>
      <c r="J265" s="28"/>
      <c r="K265" s="28"/>
      <c r="L265" s="28"/>
      <c r="M265" s="28"/>
      <c r="N265" s="28"/>
      <c r="O265" s="28"/>
      <c r="P265" s="28"/>
      <c r="Q265" s="28"/>
      <c r="R265" s="28"/>
      <c r="S265" s="28"/>
      <c r="T265" s="28"/>
      <c r="U265" s="28"/>
      <c r="V265" s="28"/>
      <c r="W265" s="28"/>
      <c r="X265" s="28"/>
      <c r="Y265" s="28"/>
      <c r="Z265" s="59"/>
      <c r="AA265" s="59"/>
    </row>
    <row r="266" spans="1:27" customHeight="1" ht="12.75">
      <c r="A266" s="28"/>
      <c r="B266" s="44"/>
      <c r="C266" s="44"/>
      <c r="D266" s="44"/>
      <c r="E266" s="44"/>
      <c r="F266" s="44"/>
      <c r="G266" s="44"/>
      <c r="H266" s="28"/>
      <c r="I266" s="28"/>
      <c r="J266" s="28"/>
      <c r="K266" s="28"/>
      <c r="L266" s="28"/>
      <c r="M266" s="28"/>
      <c r="N266" s="28"/>
      <c r="O266" s="28"/>
      <c r="P266" s="28"/>
      <c r="Q266" s="28"/>
      <c r="R266" s="28"/>
      <c r="S266" s="28"/>
      <c r="T266" s="28"/>
      <c r="U266" s="28"/>
      <c r="V266" s="28"/>
      <c r="W266" s="28"/>
      <c r="X266" s="28"/>
      <c r="Y266" s="28"/>
      <c r="Z266" s="59"/>
      <c r="AA266" s="59"/>
    </row>
    <row r="267" spans="1:27" customHeight="1" ht="25.5">
      <c r="A267" s="28"/>
      <c r="B267" s="44"/>
      <c r="C267" s="44"/>
      <c r="D267" s="44"/>
      <c r="E267" s="44"/>
      <c r="F267" s="44"/>
      <c r="G267" s="44"/>
      <c r="H267" s="28"/>
      <c r="I267" s="28"/>
      <c r="J267" s="28"/>
      <c r="K267" s="28"/>
      <c r="L267" s="28"/>
      <c r="M267" s="28"/>
      <c r="N267" s="28"/>
      <c r="O267" s="28"/>
      <c r="P267" s="28"/>
      <c r="Q267" s="28"/>
      <c r="R267" s="28"/>
      <c r="S267" s="28"/>
      <c r="T267" s="28"/>
      <c r="U267" s="28"/>
      <c r="V267" s="28"/>
      <c r="W267" s="28"/>
      <c r="X267" s="28"/>
      <c r="Y267" s="28"/>
      <c r="Z267" s="59"/>
      <c r="AA267" s="59"/>
    </row>
    <row r="268" spans="1:27" customHeight="1" ht="12.75">
      <c r="A268" s="28"/>
      <c r="B268" s="44"/>
      <c r="C268" s="44"/>
      <c r="D268" s="44"/>
      <c r="E268" s="44"/>
      <c r="F268" s="44"/>
      <c r="G268" s="44"/>
      <c r="H268" s="28"/>
      <c r="I268" s="28"/>
      <c r="J268" s="28"/>
      <c r="K268" s="28"/>
      <c r="L268" s="28"/>
      <c r="M268" s="28"/>
      <c r="N268" s="28"/>
      <c r="O268" s="28"/>
      <c r="P268" s="28"/>
      <c r="Q268" s="28"/>
      <c r="R268" s="28"/>
      <c r="S268" s="28"/>
      <c r="T268" s="28"/>
      <c r="U268" s="28"/>
      <c r="V268" s="28"/>
      <c r="W268" s="28"/>
      <c r="X268" s="28"/>
      <c r="Y268" s="28"/>
      <c r="Z268" s="59"/>
      <c r="AA268" s="59"/>
    </row>
    <row r="269" spans="1:27" customHeight="1" ht="12.75">
      <c r="A269" s="28"/>
      <c r="B269" s="44"/>
      <c r="C269" s="44"/>
      <c r="D269" s="44"/>
      <c r="E269" s="44"/>
      <c r="F269" s="44"/>
      <c r="G269" s="44"/>
      <c r="H269" s="28"/>
      <c r="I269" s="28"/>
      <c r="J269" s="28"/>
      <c r="K269" s="28"/>
      <c r="L269" s="28"/>
      <c r="M269" s="28"/>
      <c r="N269" s="28"/>
      <c r="O269" s="28"/>
      <c r="P269" s="28"/>
      <c r="Q269" s="28"/>
      <c r="R269" s="28"/>
      <c r="S269" s="28"/>
      <c r="T269" s="28"/>
      <c r="U269" s="28"/>
      <c r="V269" s="28"/>
      <c r="W269" s="28"/>
      <c r="X269" s="28"/>
      <c r="Y269" s="28"/>
      <c r="Z269" s="59"/>
      <c r="AA269" s="59"/>
    </row>
    <row r="270" spans="1:27" customHeight="1" ht="12.75">
      <c r="A270" s="28"/>
      <c r="B270" s="44"/>
      <c r="C270" s="44"/>
      <c r="D270" s="44"/>
      <c r="E270" s="44"/>
      <c r="F270" s="44"/>
      <c r="G270" s="44"/>
      <c r="H270" s="28"/>
      <c r="I270" s="28"/>
      <c r="J270" s="28"/>
      <c r="K270" s="28"/>
      <c r="L270" s="28"/>
      <c r="M270" s="28"/>
      <c r="N270" s="28"/>
      <c r="O270" s="28"/>
      <c r="P270" s="28"/>
      <c r="Q270" s="28"/>
      <c r="R270" s="28"/>
      <c r="S270" s="28"/>
      <c r="T270" s="28"/>
      <c r="U270" s="28"/>
      <c r="V270" s="28"/>
      <c r="W270" s="28"/>
      <c r="X270" s="28"/>
      <c r="Y270" s="28"/>
      <c r="Z270" s="59"/>
      <c r="AA270" s="59"/>
    </row>
    <row r="271" spans="1:27" customHeight="1" ht="12.75">
      <c r="A271" s="28"/>
      <c r="B271" s="44"/>
      <c r="C271" s="44"/>
      <c r="D271" s="44"/>
      <c r="E271" s="44"/>
      <c r="F271" s="44"/>
      <c r="G271" s="44"/>
      <c r="H271" s="28"/>
      <c r="I271" s="28"/>
      <c r="J271" s="28"/>
      <c r="K271" s="28"/>
      <c r="L271" s="28"/>
      <c r="M271" s="28"/>
      <c r="N271" s="28"/>
      <c r="O271" s="28"/>
      <c r="P271" s="28"/>
      <c r="Q271" s="28"/>
      <c r="R271" s="28"/>
      <c r="S271" s="28"/>
      <c r="T271" s="28"/>
      <c r="U271" s="28"/>
      <c r="V271" s="28"/>
      <c r="W271" s="28"/>
      <c r="X271" s="28"/>
      <c r="Y271" s="28"/>
      <c r="Z271" s="59"/>
      <c r="AA271" s="59"/>
    </row>
    <row r="272" spans="1:27" customHeight="1" ht="25.5">
      <c r="A272" s="28"/>
      <c r="B272" s="44"/>
      <c r="C272" s="44"/>
      <c r="D272" s="44"/>
      <c r="E272" s="44"/>
      <c r="F272" s="44"/>
      <c r="G272" s="44"/>
      <c r="H272" s="28"/>
      <c r="I272" s="28"/>
      <c r="J272" s="28"/>
      <c r="K272" s="28"/>
      <c r="L272" s="28"/>
      <c r="M272" s="28"/>
      <c r="N272" s="28"/>
      <c r="O272" s="28"/>
      <c r="P272" s="28"/>
      <c r="Q272" s="28"/>
      <c r="R272" s="28"/>
      <c r="S272" s="28"/>
      <c r="T272" s="28"/>
      <c r="U272" s="28"/>
      <c r="V272" s="28"/>
      <c r="W272" s="28"/>
      <c r="X272" s="28"/>
      <c r="Y272" s="28"/>
      <c r="Z272" s="59"/>
      <c r="AA272" s="59"/>
    </row>
    <row r="273" spans="1:27" customHeight="1" ht="12.75">
      <c r="A273" s="28"/>
      <c r="B273" s="44"/>
      <c r="C273" s="44"/>
      <c r="D273" s="44"/>
      <c r="E273" s="44"/>
      <c r="F273" s="44"/>
      <c r="G273" s="44"/>
      <c r="H273" s="28"/>
      <c r="I273" s="28"/>
      <c r="J273" s="28"/>
      <c r="K273" s="28"/>
      <c r="L273" s="28"/>
      <c r="M273" s="28"/>
      <c r="N273" s="28"/>
      <c r="O273" s="28"/>
      <c r="P273" s="28"/>
      <c r="Q273" s="28"/>
      <c r="R273" s="28"/>
      <c r="S273" s="28"/>
      <c r="T273" s="28"/>
      <c r="U273" s="28"/>
      <c r="V273" s="28"/>
      <c r="W273" s="28"/>
      <c r="X273" s="28"/>
      <c r="Y273" s="28"/>
      <c r="Z273" s="59"/>
      <c r="AA273" s="59"/>
    </row>
    <row r="274" spans="1:27" customHeight="1" ht="12.75">
      <c r="A274" s="28"/>
      <c r="B274" s="44"/>
      <c r="C274" s="44"/>
      <c r="D274" s="44"/>
      <c r="E274" s="44"/>
      <c r="F274" s="44"/>
      <c r="G274" s="44"/>
      <c r="H274" s="28"/>
      <c r="I274" s="28"/>
      <c r="J274" s="28"/>
      <c r="K274" s="28"/>
      <c r="L274" s="28"/>
      <c r="M274" s="28"/>
      <c r="N274" s="28"/>
      <c r="O274" s="28"/>
      <c r="P274" s="28"/>
      <c r="Q274" s="28"/>
      <c r="R274" s="28"/>
      <c r="S274" s="28"/>
      <c r="T274" s="28"/>
      <c r="U274" s="28"/>
      <c r="V274" s="28"/>
      <c r="W274" s="28"/>
      <c r="X274" s="28"/>
      <c r="Y274" s="28"/>
      <c r="Z274" s="59"/>
      <c r="AA274" s="59"/>
    </row>
    <row r="275" spans="1:27" customHeight="1" ht="12.75">
      <c r="A275" s="28"/>
      <c r="B275" s="44"/>
      <c r="C275" s="44"/>
      <c r="D275" s="44"/>
      <c r="E275" s="44"/>
      <c r="F275" s="44"/>
      <c r="G275" s="44"/>
      <c r="H275" s="28"/>
      <c r="I275" s="28"/>
      <c r="J275" s="28"/>
      <c r="K275" s="28"/>
      <c r="L275" s="28"/>
      <c r="M275" s="28"/>
      <c r="N275" s="28"/>
      <c r="O275" s="28"/>
      <c r="P275" s="28"/>
      <c r="Q275" s="28"/>
      <c r="R275" s="28"/>
      <c r="S275" s="28"/>
      <c r="T275" s="28"/>
      <c r="U275" s="28"/>
      <c r="V275" s="28"/>
      <c r="W275" s="28"/>
      <c r="X275" s="28"/>
      <c r="Y275" s="28"/>
      <c r="Z275" s="59"/>
      <c r="AA275" s="59"/>
    </row>
    <row r="276" spans="1:27" customHeight="1" ht="25.5">
      <c r="A276" s="28"/>
      <c r="B276" s="44"/>
      <c r="C276" s="44"/>
      <c r="D276" s="44"/>
      <c r="E276" s="44"/>
      <c r="F276" s="44"/>
      <c r="G276" s="44"/>
      <c r="H276" s="28"/>
      <c r="I276" s="28"/>
      <c r="J276" s="28"/>
      <c r="K276" s="28"/>
      <c r="L276" s="28"/>
      <c r="M276" s="28"/>
      <c r="N276" s="28"/>
      <c r="O276" s="28"/>
      <c r="P276" s="28"/>
      <c r="Q276" s="28"/>
      <c r="R276" s="28"/>
      <c r="S276" s="28"/>
      <c r="T276" s="28"/>
      <c r="U276" s="28"/>
      <c r="V276" s="28"/>
      <c r="W276" s="28"/>
      <c r="X276" s="28"/>
      <c r="Y276" s="28"/>
      <c r="Z276" s="59"/>
      <c r="AA276" s="59"/>
    </row>
    <row r="277" spans="1:27" customHeight="1" ht="12.75">
      <c r="A277" s="28"/>
      <c r="B277" s="44"/>
      <c r="C277" s="44"/>
      <c r="D277" s="44"/>
      <c r="E277" s="44"/>
      <c r="F277" s="44"/>
      <c r="G277" s="44"/>
      <c r="H277" s="28"/>
      <c r="I277" s="28"/>
      <c r="J277" s="28"/>
      <c r="K277" s="28"/>
      <c r="L277" s="28"/>
      <c r="M277" s="28"/>
      <c r="N277" s="28"/>
      <c r="O277" s="28"/>
      <c r="P277" s="28"/>
      <c r="Q277" s="28"/>
      <c r="R277" s="28"/>
      <c r="S277" s="28"/>
      <c r="T277" s="28"/>
      <c r="U277" s="28"/>
      <c r="V277" s="28"/>
      <c r="W277" s="28"/>
      <c r="X277" s="28"/>
      <c r="Y277" s="28"/>
      <c r="Z277" s="59"/>
      <c r="AA277" s="59"/>
    </row>
    <row r="278" spans="1:27" customHeight="1" ht="12.75">
      <c r="A278" s="28"/>
      <c r="B278" s="44"/>
      <c r="C278" s="44"/>
      <c r="D278" s="44"/>
      <c r="E278" s="44"/>
      <c r="F278" s="44"/>
      <c r="G278" s="44"/>
      <c r="H278" s="28"/>
      <c r="I278" s="28"/>
      <c r="J278" s="28"/>
      <c r="K278" s="28"/>
      <c r="L278" s="28"/>
      <c r="M278" s="28"/>
      <c r="N278" s="28"/>
      <c r="O278" s="28"/>
      <c r="P278" s="28"/>
      <c r="Q278" s="28"/>
      <c r="R278" s="28"/>
      <c r="S278" s="28"/>
      <c r="T278" s="28"/>
      <c r="U278" s="28"/>
      <c r="V278" s="28"/>
      <c r="W278" s="28"/>
      <c r="X278" s="28"/>
      <c r="Y278" s="28"/>
      <c r="Z278" s="59"/>
      <c r="AA278" s="59"/>
    </row>
    <row r="279" spans="1:27" customHeight="1" ht="12.75">
      <c r="A279" s="28"/>
      <c r="B279" s="44"/>
      <c r="C279" s="44"/>
      <c r="D279" s="44"/>
      <c r="E279" s="44"/>
      <c r="F279" s="44"/>
      <c r="G279" s="44"/>
      <c r="H279" s="28"/>
      <c r="I279" s="28"/>
      <c r="J279" s="28"/>
      <c r="K279" s="28"/>
      <c r="L279" s="28"/>
      <c r="M279" s="28"/>
      <c r="N279" s="28"/>
      <c r="O279" s="28"/>
      <c r="P279" s="28"/>
      <c r="Q279" s="28"/>
      <c r="R279" s="28"/>
      <c r="S279" s="28"/>
      <c r="T279" s="28"/>
      <c r="U279" s="28"/>
      <c r="V279" s="28"/>
      <c r="W279" s="28"/>
      <c r="X279" s="28"/>
      <c r="Y279" s="28"/>
      <c r="Z279" s="59"/>
      <c r="AA279" s="59"/>
    </row>
    <row r="280" spans="1:27" customHeight="1" ht="25.5">
      <c r="A280" s="28"/>
      <c r="B280" s="44"/>
      <c r="C280" s="44"/>
      <c r="D280" s="44"/>
      <c r="E280" s="44"/>
      <c r="F280" s="44"/>
      <c r="G280" s="44"/>
      <c r="H280" s="28"/>
      <c r="I280" s="28"/>
      <c r="J280" s="28"/>
      <c r="K280" s="28"/>
      <c r="L280" s="28"/>
      <c r="M280" s="28"/>
      <c r="N280" s="28"/>
      <c r="O280" s="28"/>
      <c r="P280" s="28"/>
      <c r="Q280" s="28"/>
      <c r="R280" s="28"/>
      <c r="S280" s="28"/>
      <c r="T280" s="28"/>
      <c r="U280" s="28"/>
      <c r="V280" s="28"/>
      <c r="W280" s="28"/>
      <c r="X280" s="28"/>
      <c r="Y280" s="28"/>
      <c r="Z280" s="59"/>
      <c r="AA280" s="59"/>
    </row>
    <row r="281" spans="1:27" customHeight="1" ht="12.75">
      <c r="A281" s="28"/>
      <c r="B281" s="44"/>
      <c r="C281" s="44"/>
      <c r="D281" s="44"/>
      <c r="E281" s="44"/>
      <c r="F281" s="44"/>
      <c r="G281" s="44"/>
      <c r="H281" s="28"/>
      <c r="I281" s="28"/>
      <c r="J281" s="28"/>
      <c r="K281" s="28"/>
      <c r="L281" s="28"/>
      <c r="M281" s="28"/>
      <c r="N281" s="28"/>
      <c r="O281" s="28"/>
      <c r="P281" s="28"/>
      <c r="Q281" s="28"/>
      <c r="R281" s="28"/>
      <c r="S281" s="28"/>
      <c r="T281" s="28"/>
      <c r="U281" s="28"/>
      <c r="V281" s="28"/>
      <c r="W281" s="28"/>
      <c r="X281" s="28"/>
      <c r="Y281" s="28"/>
      <c r="Z281" s="59"/>
      <c r="AA281" s="59"/>
    </row>
    <row r="282" spans="1:27" customHeight="1" ht="12.75">
      <c r="A282" s="28"/>
      <c r="B282" s="44"/>
      <c r="C282" s="44"/>
      <c r="D282" s="44"/>
      <c r="E282" s="44"/>
      <c r="F282" s="44"/>
      <c r="G282" s="44"/>
      <c r="H282" s="28"/>
      <c r="I282" s="28"/>
      <c r="J282" s="28"/>
      <c r="K282" s="28"/>
      <c r="L282" s="28"/>
      <c r="M282" s="28"/>
      <c r="N282" s="28"/>
      <c r="O282" s="28"/>
      <c r="P282" s="28"/>
      <c r="Q282" s="28"/>
      <c r="R282" s="28"/>
      <c r="S282" s="28"/>
      <c r="T282" s="28"/>
      <c r="U282" s="28"/>
      <c r="V282" s="28"/>
      <c r="W282" s="28"/>
      <c r="X282" s="28"/>
      <c r="Y282" s="28"/>
      <c r="Z282" s="59"/>
      <c r="AA282" s="59"/>
    </row>
    <row r="283" spans="1:27" customHeight="1" ht="12.75">
      <c r="A283" s="28"/>
      <c r="B283" s="44"/>
      <c r="C283" s="44"/>
      <c r="D283" s="44"/>
      <c r="E283" s="44"/>
      <c r="F283" s="44"/>
      <c r="G283" s="44"/>
      <c r="H283" s="28"/>
      <c r="I283" s="28"/>
      <c r="J283" s="28"/>
      <c r="K283" s="28"/>
      <c r="L283" s="28"/>
      <c r="M283" s="28"/>
      <c r="N283" s="28"/>
      <c r="O283" s="28"/>
      <c r="P283" s="28"/>
      <c r="Q283" s="28"/>
      <c r="R283" s="28"/>
      <c r="S283" s="28"/>
      <c r="T283" s="28"/>
      <c r="U283" s="28"/>
      <c r="V283" s="28"/>
      <c r="W283" s="28"/>
      <c r="X283" s="28"/>
      <c r="Y283" s="28"/>
      <c r="Z283" s="59"/>
      <c r="AA283" s="59"/>
    </row>
    <row r="284" spans="1:27" customHeight="1" ht="25.5">
      <c r="A284" s="28"/>
      <c r="B284" s="44"/>
      <c r="C284" s="44"/>
      <c r="D284" s="44"/>
      <c r="E284" s="44"/>
      <c r="F284" s="44"/>
      <c r="G284" s="44"/>
      <c r="H284" s="28"/>
      <c r="I284" s="28"/>
      <c r="J284" s="28"/>
      <c r="K284" s="28"/>
      <c r="L284" s="28"/>
      <c r="M284" s="28"/>
      <c r="N284" s="28"/>
      <c r="O284" s="28"/>
      <c r="P284" s="28"/>
      <c r="Q284" s="28"/>
      <c r="R284" s="28"/>
      <c r="S284" s="28"/>
      <c r="T284" s="28"/>
      <c r="U284" s="28"/>
      <c r="V284" s="28"/>
      <c r="W284" s="28"/>
      <c r="X284" s="28"/>
      <c r="Y284" s="28"/>
      <c r="Z284" s="59"/>
      <c r="AA284" s="59"/>
    </row>
    <row r="285" spans="1:27" customHeight="1" ht="25.5">
      <c r="A285" s="28"/>
      <c r="B285" s="44"/>
      <c r="C285" s="44"/>
      <c r="D285" s="44"/>
      <c r="E285" s="44"/>
      <c r="F285" s="44"/>
      <c r="G285" s="44"/>
      <c r="H285" s="28"/>
      <c r="I285" s="28"/>
      <c r="J285" s="28"/>
      <c r="K285" s="28"/>
      <c r="L285" s="28"/>
      <c r="M285" s="28"/>
      <c r="N285" s="28"/>
      <c r="O285" s="28"/>
      <c r="P285" s="28"/>
      <c r="Q285" s="28"/>
      <c r="R285" s="28"/>
      <c r="S285" s="28"/>
      <c r="T285" s="28"/>
      <c r="U285" s="28"/>
      <c r="V285" s="28"/>
      <c r="W285" s="28"/>
      <c r="X285" s="28"/>
      <c r="Y285" s="28"/>
      <c r="Z285" s="59"/>
      <c r="AA285" s="59"/>
    </row>
    <row r="286" spans="1:27" customHeight="1" ht="25.5">
      <c r="A286" s="28"/>
      <c r="B286" s="44"/>
      <c r="C286" s="44"/>
      <c r="D286" s="44"/>
      <c r="E286" s="44"/>
      <c r="F286" s="44"/>
      <c r="G286" s="44"/>
      <c r="H286" s="28"/>
      <c r="I286" s="28"/>
      <c r="J286" s="28"/>
      <c r="K286" s="28"/>
      <c r="L286" s="28"/>
      <c r="M286" s="28"/>
      <c r="N286" s="28"/>
      <c r="O286" s="28"/>
      <c r="P286" s="28"/>
      <c r="Q286" s="28"/>
      <c r="R286" s="28"/>
      <c r="S286" s="28"/>
      <c r="T286" s="28"/>
      <c r="U286" s="28"/>
      <c r="V286" s="28"/>
      <c r="W286" s="28"/>
      <c r="X286" s="28"/>
      <c r="Y286" s="28"/>
      <c r="Z286" s="59"/>
      <c r="AA286" s="59"/>
    </row>
    <row r="287" spans="1:27" customHeight="1" ht="12.75">
      <c r="A287" s="28"/>
      <c r="B287" s="44"/>
      <c r="C287" s="44"/>
      <c r="D287" s="44"/>
      <c r="E287" s="44"/>
      <c r="F287" s="44"/>
      <c r="G287" s="44"/>
      <c r="H287" s="28"/>
      <c r="I287" s="28"/>
      <c r="J287" s="28"/>
      <c r="K287" s="28"/>
      <c r="L287" s="28"/>
      <c r="M287" s="28"/>
      <c r="N287" s="28"/>
      <c r="O287" s="28"/>
      <c r="P287" s="28"/>
      <c r="Q287" s="28"/>
      <c r="R287" s="28"/>
      <c r="S287" s="28"/>
      <c r="T287" s="28"/>
      <c r="U287" s="28"/>
      <c r="V287" s="28"/>
      <c r="W287" s="28"/>
      <c r="X287" s="28"/>
      <c r="Y287" s="28"/>
      <c r="Z287" s="59"/>
      <c r="AA287" s="59"/>
    </row>
    <row r="288" spans="1:27" customHeight="1" ht="12.75">
      <c r="A288" s="28"/>
      <c r="B288" s="44"/>
      <c r="C288" s="44"/>
      <c r="D288" s="44"/>
      <c r="E288" s="44"/>
      <c r="F288" s="44"/>
      <c r="G288" s="44"/>
      <c r="H288" s="28"/>
      <c r="I288" s="28"/>
      <c r="J288" s="28"/>
      <c r="K288" s="28"/>
      <c r="L288" s="28"/>
      <c r="M288" s="28"/>
      <c r="N288" s="28"/>
      <c r="O288" s="28"/>
      <c r="P288" s="28"/>
      <c r="Q288" s="28"/>
      <c r="R288" s="28"/>
      <c r="S288" s="28"/>
      <c r="T288" s="28"/>
      <c r="U288" s="28"/>
      <c r="V288" s="28"/>
      <c r="W288" s="28"/>
      <c r="X288" s="28"/>
      <c r="Y288" s="28"/>
      <c r="Z288" s="59"/>
      <c r="AA288" s="59"/>
    </row>
    <row r="289" spans="1:27" customHeight="1" ht="12.75">
      <c r="A289" s="28"/>
      <c r="B289" s="44"/>
      <c r="C289" s="44"/>
      <c r="D289" s="44"/>
      <c r="E289" s="44"/>
      <c r="F289" s="44"/>
      <c r="G289" s="44"/>
      <c r="H289" s="28"/>
      <c r="I289" s="28"/>
      <c r="J289" s="28"/>
      <c r="K289" s="28"/>
      <c r="L289" s="28"/>
      <c r="M289" s="28"/>
      <c r="N289" s="28"/>
      <c r="O289" s="28"/>
      <c r="P289" s="28"/>
      <c r="Q289" s="28"/>
      <c r="R289" s="28"/>
      <c r="S289" s="28"/>
      <c r="T289" s="28"/>
      <c r="U289" s="28"/>
      <c r="V289" s="28"/>
      <c r="W289" s="28"/>
      <c r="X289" s="28"/>
      <c r="Y289" s="28"/>
      <c r="Z289" s="59"/>
      <c r="AA289" s="59"/>
    </row>
    <row r="290" spans="1:27" customHeight="1" ht="25.5">
      <c r="A290" s="28"/>
      <c r="B290" s="44"/>
      <c r="C290" s="44"/>
      <c r="D290" s="44"/>
      <c r="E290" s="44"/>
      <c r="F290" s="44"/>
      <c r="G290" s="44"/>
      <c r="H290" s="28"/>
      <c r="I290" s="28"/>
      <c r="J290" s="28"/>
      <c r="K290" s="28"/>
      <c r="L290" s="28"/>
      <c r="M290" s="28"/>
      <c r="N290" s="28"/>
      <c r="O290" s="28"/>
      <c r="P290" s="28"/>
      <c r="Q290" s="28"/>
      <c r="R290" s="28"/>
      <c r="S290" s="28"/>
      <c r="T290" s="28"/>
      <c r="U290" s="28"/>
      <c r="V290" s="28"/>
      <c r="W290" s="28"/>
      <c r="X290" s="28"/>
      <c r="Y290" s="28"/>
      <c r="Z290" s="59"/>
      <c r="AA290" s="59"/>
    </row>
    <row r="291" spans="1:27" customHeight="1" ht="12.75">
      <c r="A291" s="28"/>
      <c r="B291" s="44"/>
      <c r="C291" s="44"/>
      <c r="D291" s="44"/>
      <c r="E291" s="44"/>
      <c r="F291" s="44"/>
      <c r="G291" s="44"/>
      <c r="H291" s="28"/>
      <c r="I291" s="28"/>
      <c r="J291" s="28"/>
      <c r="K291" s="28"/>
      <c r="L291" s="28"/>
      <c r="M291" s="28"/>
      <c r="N291" s="28"/>
      <c r="O291" s="28"/>
      <c r="P291" s="28"/>
      <c r="Q291" s="28"/>
      <c r="R291" s="28"/>
      <c r="S291" s="28"/>
      <c r="T291" s="28"/>
      <c r="U291" s="28"/>
      <c r="V291" s="28"/>
      <c r="W291" s="28"/>
      <c r="X291" s="28"/>
      <c r="Y291" s="28"/>
      <c r="Z291" s="59"/>
      <c r="AA291" s="59"/>
    </row>
    <row r="292" spans="1:27" customHeight="1" ht="25.5">
      <c r="A292" s="28"/>
      <c r="B292" s="44"/>
      <c r="C292" s="44"/>
      <c r="D292" s="44"/>
      <c r="E292" s="44"/>
      <c r="F292" s="44"/>
      <c r="G292" s="44"/>
      <c r="H292" s="28"/>
      <c r="I292" s="28"/>
      <c r="J292" s="28"/>
      <c r="K292" s="28"/>
      <c r="L292" s="28"/>
      <c r="M292" s="28"/>
      <c r="N292" s="28"/>
      <c r="O292" s="28"/>
      <c r="P292" s="28"/>
      <c r="Q292" s="28"/>
      <c r="R292" s="28"/>
      <c r="S292" s="28"/>
      <c r="T292" s="28"/>
      <c r="U292" s="28"/>
      <c r="V292" s="28"/>
      <c r="W292" s="28"/>
      <c r="X292" s="28"/>
      <c r="Y292" s="28"/>
      <c r="Z292" s="59"/>
      <c r="AA292" s="59"/>
    </row>
    <row r="293" spans="1:27" customHeight="1" ht="25.5">
      <c r="A293" s="28"/>
      <c r="B293" s="44"/>
      <c r="C293" s="44"/>
      <c r="D293" s="44"/>
      <c r="E293" s="44"/>
      <c r="F293" s="44"/>
      <c r="G293" s="44"/>
      <c r="H293" s="28"/>
      <c r="I293" s="28"/>
      <c r="J293" s="28"/>
      <c r="K293" s="28"/>
      <c r="L293" s="28"/>
      <c r="M293" s="28"/>
      <c r="N293" s="28"/>
      <c r="O293" s="28"/>
      <c r="P293" s="28"/>
      <c r="Q293" s="28"/>
      <c r="R293" s="28"/>
      <c r="S293" s="28"/>
      <c r="T293" s="28"/>
      <c r="U293" s="28"/>
      <c r="V293" s="28"/>
      <c r="W293" s="28"/>
      <c r="X293" s="28"/>
      <c r="Y293" s="28"/>
      <c r="Z293" s="59"/>
      <c r="AA293" s="59"/>
    </row>
    <row r="294" spans="1:27" customHeight="1" ht="12.75">
      <c r="A294" s="28"/>
      <c r="B294" s="44"/>
      <c r="C294" s="44"/>
      <c r="D294" s="44"/>
      <c r="E294" s="44"/>
      <c r="F294" s="44"/>
      <c r="G294" s="44"/>
      <c r="H294" s="28"/>
      <c r="I294" s="28"/>
      <c r="J294" s="28"/>
      <c r="K294" s="28"/>
      <c r="L294" s="28"/>
      <c r="M294" s="28"/>
      <c r="N294" s="28"/>
      <c r="O294" s="28"/>
      <c r="P294" s="28"/>
      <c r="Q294" s="28"/>
      <c r="R294" s="28"/>
      <c r="S294" s="28"/>
      <c r="T294" s="28"/>
      <c r="U294" s="28"/>
      <c r="V294" s="28"/>
      <c r="W294" s="28"/>
      <c r="X294" s="28"/>
      <c r="Y294" s="28"/>
      <c r="Z294" s="59"/>
      <c r="AA294" s="59"/>
    </row>
    <row r="295" spans="1:27" customHeight="1" ht="12.75">
      <c r="A295" s="28"/>
      <c r="B295" s="44"/>
      <c r="C295" s="44"/>
      <c r="D295" s="44"/>
      <c r="E295" s="44"/>
      <c r="F295" s="44"/>
      <c r="G295" s="44"/>
      <c r="H295" s="28"/>
      <c r="I295" s="28"/>
      <c r="J295" s="28"/>
      <c r="K295" s="28"/>
      <c r="L295" s="28"/>
      <c r="M295" s="28"/>
      <c r="N295" s="28"/>
      <c r="O295" s="28"/>
      <c r="P295" s="28"/>
      <c r="Q295" s="28"/>
      <c r="R295" s="28"/>
      <c r="S295" s="28"/>
      <c r="T295" s="28"/>
      <c r="U295" s="28"/>
      <c r="V295" s="28"/>
      <c r="W295" s="28"/>
      <c r="X295" s="28"/>
      <c r="Y295" s="28"/>
      <c r="Z295" s="59"/>
      <c r="AA295" s="59"/>
    </row>
    <row r="296" spans="1:27" customHeight="1" ht="12.75">
      <c r="A296" s="28"/>
      <c r="B296" s="44"/>
      <c r="C296" s="44"/>
      <c r="D296" s="44"/>
      <c r="E296" s="44"/>
      <c r="F296" s="44"/>
      <c r="G296" s="44"/>
      <c r="H296" s="28"/>
      <c r="I296" s="28"/>
      <c r="J296" s="28"/>
      <c r="K296" s="28"/>
      <c r="L296" s="28"/>
      <c r="M296" s="28"/>
      <c r="N296" s="28"/>
      <c r="O296" s="28"/>
      <c r="P296" s="28"/>
      <c r="Q296" s="28"/>
      <c r="R296" s="28"/>
      <c r="S296" s="28"/>
      <c r="T296" s="28"/>
      <c r="U296" s="28"/>
      <c r="V296" s="28"/>
      <c r="W296" s="28"/>
      <c r="X296" s="28"/>
      <c r="Y296" s="28"/>
      <c r="Z296" s="59"/>
      <c r="AA296" s="59"/>
    </row>
    <row r="297" spans="1:27" customHeight="1" ht="12.75">
      <c r="A297" s="28"/>
      <c r="B297" s="44"/>
      <c r="C297" s="44"/>
      <c r="D297" s="44"/>
      <c r="E297" s="44"/>
      <c r="F297" s="44"/>
      <c r="G297" s="44"/>
      <c r="H297" s="28"/>
      <c r="I297" s="28"/>
      <c r="J297" s="28"/>
      <c r="K297" s="28"/>
      <c r="L297" s="28"/>
      <c r="M297" s="28"/>
      <c r="N297" s="28"/>
      <c r="O297" s="28"/>
      <c r="P297" s="28"/>
      <c r="Q297" s="28"/>
      <c r="R297" s="28"/>
      <c r="S297" s="28"/>
      <c r="T297" s="28"/>
      <c r="U297" s="28"/>
      <c r="V297" s="28"/>
      <c r="W297" s="28"/>
      <c r="X297" s="28"/>
      <c r="Y297" s="28"/>
      <c r="Z297" s="59"/>
      <c r="AA297" s="59"/>
    </row>
    <row r="298" spans="1:27" customHeight="1" ht="25.5">
      <c r="A298" s="28"/>
      <c r="B298" s="44"/>
      <c r="C298" s="44"/>
      <c r="D298" s="44"/>
      <c r="E298" s="44"/>
      <c r="F298" s="44"/>
      <c r="G298" s="44"/>
      <c r="H298" s="28"/>
      <c r="I298" s="28"/>
      <c r="J298" s="28"/>
      <c r="K298" s="28"/>
      <c r="L298" s="28"/>
      <c r="M298" s="28"/>
      <c r="N298" s="28"/>
      <c r="O298" s="28"/>
      <c r="P298" s="28"/>
      <c r="Q298" s="28"/>
      <c r="R298" s="28"/>
      <c r="S298" s="28"/>
      <c r="T298" s="28"/>
      <c r="U298" s="28"/>
      <c r="V298" s="28"/>
      <c r="W298" s="28"/>
      <c r="X298" s="28"/>
      <c r="Y298" s="28"/>
      <c r="Z298" s="59"/>
      <c r="AA298" s="59"/>
    </row>
    <row r="299" spans="1:27" customHeight="1" ht="25.5">
      <c r="A299" s="28"/>
      <c r="B299" s="44"/>
      <c r="C299" s="44"/>
      <c r="D299" s="44"/>
      <c r="E299" s="44"/>
      <c r="F299" s="44"/>
      <c r="G299" s="44"/>
      <c r="H299" s="28"/>
      <c r="I299" s="28"/>
      <c r="J299" s="28"/>
      <c r="K299" s="28"/>
      <c r="L299" s="28"/>
      <c r="M299" s="28"/>
      <c r="N299" s="28"/>
      <c r="O299" s="28"/>
      <c r="P299" s="28"/>
      <c r="Q299" s="28"/>
      <c r="R299" s="28"/>
      <c r="S299" s="28"/>
      <c r="T299" s="28"/>
      <c r="U299" s="28"/>
      <c r="V299" s="28"/>
      <c r="W299" s="28"/>
      <c r="X299" s="28"/>
      <c r="Y299" s="28"/>
      <c r="Z299" s="59"/>
      <c r="AA299" s="59"/>
    </row>
    <row r="300" spans="1:27" customHeight="1" ht="12.75">
      <c r="A300" s="28"/>
      <c r="B300" s="44"/>
      <c r="C300" s="44"/>
      <c r="D300" s="44"/>
      <c r="E300" s="44"/>
      <c r="F300" s="44"/>
      <c r="G300" s="44"/>
      <c r="H300" s="28"/>
      <c r="I300" s="28"/>
      <c r="J300" s="28"/>
      <c r="K300" s="28"/>
      <c r="L300" s="28"/>
      <c r="M300" s="28"/>
      <c r="N300" s="28"/>
      <c r="O300" s="28"/>
      <c r="P300" s="28"/>
      <c r="Q300" s="28"/>
      <c r="R300" s="28"/>
      <c r="S300" s="28"/>
      <c r="T300" s="28"/>
      <c r="U300" s="28"/>
      <c r="V300" s="28"/>
      <c r="W300" s="28"/>
      <c r="X300" s="28"/>
      <c r="Y300" s="28"/>
      <c r="Z300" s="59"/>
      <c r="AA300" s="59"/>
    </row>
    <row r="301" spans="1:27" customHeight="1" ht="12.75">
      <c r="A301" s="28"/>
      <c r="B301" s="44"/>
      <c r="C301" s="44"/>
      <c r="D301" s="44"/>
      <c r="E301" s="44"/>
      <c r="F301" s="44"/>
      <c r="G301" s="44"/>
      <c r="H301" s="28"/>
      <c r="I301" s="28"/>
      <c r="J301" s="28"/>
      <c r="K301" s="28"/>
      <c r="L301" s="28"/>
      <c r="M301" s="28"/>
      <c r="N301" s="28"/>
      <c r="O301" s="28"/>
      <c r="P301" s="28"/>
      <c r="Q301" s="28"/>
      <c r="R301" s="28"/>
      <c r="S301" s="28"/>
      <c r="T301" s="28"/>
      <c r="U301" s="28"/>
      <c r="V301" s="28"/>
      <c r="W301" s="28"/>
      <c r="X301" s="28"/>
      <c r="Y301" s="28"/>
      <c r="Z301" s="59"/>
      <c r="AA301" s="59"/>
    </row>
    <row r="302" spans="1:27" customHeight="1" ht="12.75">
      <c r="A302" s="28"/>
      <c r="B302" s="44"/>
      <c r="C302" s="44"/>
      <c r="D302" s="44"/>
      <c r="E302" s="44"/>
      <c r="F302" s="44"/>
      <c r="G302" s="44"/>
      <c r="H302" s="28"/>
      <c r="I302" s="28"/>
      <c r="J302" s="28"/>
      <c r="K302" s="28"/>
      <c r="L302" s="28"/>
      <c r="M302" s="28"/>
      <c r="N302" s="28"/>
      <c r="O302" s="28"/>
      <c r="P302" s="28"/>
      <c r="Q302" s="28"/>
      <c r="R302" s="28"/>
      <c r="S302" s="28"/>
      <c r="T302" s="28"/>
      <c r="U302" s="28"/>
      <c r="V302" s="28"/>
      <c r="W302" s="28"/>
      <c r="X302" s="28"/>
      <c r="Y302" s="28"/>
      <c r="Z302" s="59"/>
      <c r="AA302" s="59"/>
    </row>
    <row r="303" spans="1:27" customHeight="1" ht="12.75">
      <c r="A303" s="28"/>
      <c r="B303" s="44"/>
      <c r="C303" s="44"/>
      <c r="D303" s="44"/>
      <c r="E303" s="44"/>
      <c r="F303" s="44"/>
      <c r="G303" s="44"/>
      <c r="H303" s="28"/>
      <c r="I303" s="28"/>
      <c r="J303" s="28"/>
      <c r="K303" s="28"/>
      <c r="L303" s="28"/>
      <c r="M303" s="28"/>
      <c r="N303" s="28"/>
      <c r="O303" s="28"/>
      <c r="P303" s="28"/>
      <c r="Q303" s="28"/>
      <c r="R303" s="28"/>
      <c r="S303" s="28"/>
      <c r="T303" s="28"/>
      <c r="U303" s="28"/>
      <c r="V303" s="28"/>
      <c r="W303" s="28"/>
      <c r="X303" s="28"/>
      <c r="Y303" s="28"/>
      <c r="Z303" s="59"/>
      <c r="AA303" s="59"/>
    </row>
    <row r="304" spans="1:27" customHeight="1" ht="12.75">
      <c r="A304" s="28"/>
      <c r="B304" s="44"/>
      <c r="C304" s="44"/>
      <c r="D304" s="44"/>
      <c r="E304" s="44"/>
      <c r="F304" s="44"/>
      <c r="G304" s="44"/>
      <c r="H304" s="28"/>
      <c r="I304" s="28"/>
      <c r="J304" s="28"/>
      <c r="K304" s="28"/>
      <c r="L304" s="28"/>
      <c r="M304" s="28"/>
      <c r="N304" s="28"/>
      <c r="O304" s="28"/>
      <c r="P304" s="28"/>
      <c r="Q304" s="28"/>
      <c r="R304" s="28"/>
      <c r="S304" s="28"/>
      <c r="T304" s="28"/>
      <c r="U304" s="28"/>
      <c r="V304" s="28"/>
      <c r="W304" s="28"/>
      <c r="X304" s="28"/>
      <c r="Y304" s="28"/>
      <c r="Z304" s="59"/>
      <c r="AA304" s="59"/>
    </row>
    <row r="305" spans="1:27" customHeight="1" ht="12.75">
      <c r="A305" s="28"/>
      <c r="B305" s="44"/>
      <c r="C305" s="44"/>
      <c r="D305" s="44"/>
      <c r="E305" s="44"/>
      <c r="F305" s="44"/>
      <c r="G305" s="44"/>
      <c r="H305" s="28"/>
      <c r="I305" s="28"/>
      <c r="J305" s="28"/>
      <c r="K305" s="28"/>
      <c r="L305" s="28"/>
      <c r="M305" s="28"/>
      <c r="N305" s="28"/>
      <c r="O305" s="28"/>
      <c r="P305" s="28"/>
      <c r="Q305" s="28"/>
      <c r="R305" s="28"/>
      <c r="S305" s="28"/>
      <c r="T305" s="28"/>
      <c r="U305" s="28"/>
      <c r="V305" s="28"/>
      <c r="W305" s="28"/>
      <c r="X305" s="28"/>
      <c r="Y305" s="28"/>
      <c r="Z305" s="59"/>
      <c r="AA305" s="59"/>
    </row>
    <row r="306" spans="1:27" customHeight="1" ht="12.75">
      <c r="A306" s="28"/>
      <c r="B306" s="44"/>
      <c r="C306" s="44"/>
      <c r="D306" s="44"/>
      <c r="E306" s="44"/>
      <c r="F306" s="44"/>
      <c r="G306" s="44"/>
      <c r="H306" s="28"/>
      <c r="I306" s="28"/>
      <c r="J306" s="28"/>
      <c r="K306" s="28"/>
      <c r="L306" s="28"/>
      <c r="M306" s="28"/>
      <c r="N306" s="28"/>
      <c r="O306" s="28"/>
      <c r="P306" s="28"/>
      <c r="Q306" s="28"/>
      <c r="R306" s="28"/>
      <c r="S306" s="28"/>
      <c r="T306" s="28"/>
      <c r="U306" s="28"/>
      <c r="V306" s="28"/>
      <c r="W306" s="28"/>
      <c r="X306" s="28"/>
      <c r="Y306" s="28"/>
      <c r="Z306" s="59"/>
      <c r="AA306" s="59"/>
    </row>
    <row r="307" spans="1:27" customHeight="1" ht="12.75">
      <c r="A307" s="28"/>
      <c r="B307" s="44"/>
      <c r="C307" s="44"/>
      <c r="D307" s="44"/>
      <c r="E307" s="44"/>
      <c r="F307" s="44"/>
      <c r="G307" s="44"/>
      <c r="H307" s="28"/>
      <c r="I307" s="28"/>
      <c r="J307" s="28"/>
      <c r="K307" s="28"/>
      <c r="L307" s="28"/>
      <c r="M307" s="28"/>
      <c r="N307" s="28"/>
      <c r="O307" s="28"/>
      <c r="P307" s="28"/>
      <c r="Q307" s="28"/>
      <c r="R307" s="28"/>
      <c r="S307" s="28"/>
      <c r="T307" s="28"/>
      <c r="U307" s="28"/>
      <c r="V307" s="28"/>
      <c r="W307" s="28"/>
      <c r="X307" s="28"/>
      <c r="Y307" s="28"/>
      <c r="Z307" s="59"/>
      <c r="AA307" s="59"/>
    </row>
    <row r="308" spans="1:27" customHeight="1" ht="12.75">
      <c r="A308" s="28"/>
      <c r="B308" s="44"/>
      <c r="C308" s="44"/>
      <c r="D308" s="44"/>
      <c r="E308" s="44"/>
      <c r="F308" s="44"/>
      <c r="G308" s="44"/>
      <c r="H308" s="28"/>
      <c r="I308" s="28"/>
      <c r="J308" s="28"/>
      <c r="K308" s="28"/>
      <c r="L308" s="28"/>
      <c r="M308" s="28"/>
      <c r="N308" s="28"/>
      <c r="O308" s="28"/>
      <c r="P308" s="28"/>
      <c r="Q308" s="28"/>
      <c r="R308" s="28"/>
      <c r="S308" s="28"/>
      <c r="T308" s="28"/>
      <c r="U308" s="28"/>
      <c r="V308" s="28"/>
      <c r="W308" s="28"/>
      <c r="X308" s="28"/>
      <c r="Y308" s="28"/>
      <c r="Z308" s="59"/>
      <c r="AA308" s="59"/>
    </row>
    <row r="309" spans="1:27" customHeight="1" ht="12.75">
      <c r="A309" s="28"/>
      <c r="B309" s="44"/>
      <c r="C309" s="44"/>
      <c r="D309" s="44"/>
      <c r="E309" s="44"/>
      <c r="F309" s="44"/>
      <c r="G309" s="44"/>
      <c r="H309" s="28"/>
      <c r="I309" s="28"/>
      <c r="J309" s="28"/>
      <c r="K309" s="28"/>
      <c r="L309" s="28"/>
      <c r="M309" s="28"/>
      <c r="N309" s="28"/>
      <c r="O309" s="28"/>
      <c r="P309" s="28"/>
      <c r="Q309" s="28"/>
      <c r="R309" s="28"/>
      <c r="S309" s="28"/>
      <c r="T309" s="28"/>
      <c r="U309" s="28"/>
      <c r="V309" s="28"/>
      <c r="W309" s="28"/>
      <c r="X309" s="28"/>
      <c r="Y309" s="28"/>
      <c r="Z309" s="59"/>
      <c r="AA309" s="59"/>
    </row>
    <row r="310" spans="1:27" customHeight="1" ht="12.75">
      <c r="A310" s="28"/>
      <c r="B310" s="44"/>
      <c r="C310" s="44"/>
      <c r="D310" s="44"/>
      <c r="E310" s="44"/>
      <c r="F310" s="44"/>
      <c r="G310" s="44"/>
      <c r="H310" s="28"/>
      <c r="I310" s="28"/>
      <c r="J310" s="28"/>
      <c r="K310" s="28"/>
      <c r="L310" s="28"/>
      <c r="M310" s="28"/>
      <c r="N310" s="28"/>
      <c r="O310" s="28"/>
      <c r="P310" s="28"/>
      <c r="Q310" s="28"/>
      <c r="R310" s="28"/>
      <c r="S310" s="28"/>
      <c r="T310" s="28"/>
      <c r="U310" s="28"/>
      <c r="V310" s="28"/>
      <c r="W310" s="28"/>
      <c r="X310" s="28"/>
      <c r="Y310" s="28"/>
      <c r="Z310" s="59"/>
      <c r="AA310" s="59"/>
    </row>
    <row r="311" spans="1:27" customHeight="1" ht="12.75">
      <c r="A311" s="28"/>
      <c r="B311" s="44"/>
      <c r="C311" s="44"/>
      <c r="D311" s="44"/>
      <c r="E311" s="44"/>
      <c r="F311" s="44"/>
      <c r="G311" s="44"/>
      <c r="H311" s="28"/>
      <c r="I311" s="28"/>
      <c r="J311" s="28"/>
      <c r="K311" s="28"/>
      <c r="L311" s="28"/>
      <c r="M311" s="28"/>
      <c r="N311" s="28"/>
      <c r="O311" s="28"/>
      <c r="P311" s="28"/>
      <c r="Q311" s="28"/>
      <c r="R311" s="28"/>
      <c r="S311" s="28"/>
      <c r="T311" s="28"/>
      <c r="U311" s="28"/>
      <c r="V311" s="28"/>
      <c r="W311" s="28"/>
      <c r="X311" s="28"/>
      <c r="Y311" s="28"/>
      <c r="Z311" s="59"/>
      <c r="AA311" s="59"/>
    </row>
    <row r="312" spans="1:27" customHeight="1" ht="12.75">
      <c r="A312" s="28"/>
      <c r="B312" s="44"/>
      <c r="C312" s="44"/>
      <c r="D312" s="44"/>
      <c r="E312" s="44"/>
      <c r="F312" s="44"/>
      <c r="G312" s="44"/>
      <c r="H312" s="28"/>
      <c r="I312" s="28"/>
      <c r="J312" s="28"/>
      <c r="K312" s="28"/>
      <c r="L312" s="28"/>
      <c r="M312" s="28"/>
      <c r="N312" s="28"/>
      <c r="O312" s="28"/>
      <c r="P312" s="28"/>
      <c r="Q312" s="28"/>
      <c r="R312" s="28"/>
      <c r="S312" s="28"/>
      <c r="T312" s="28"/>
      <c r="U312" s="28"/>
      <c r="V312" s="28"/>
      <c r="W312" s="28"/>
      <c r="X312" s="28"/>
      <c r="Y312" s="28"/>
      <c r="Z312" s="59"/>
      <c r="AA312" s="59"/>
    </row>
    <row r="313" spans="1:27" customHeight="1" ht="12.75">
      <c r="A313" s="28"/>
      <c r="B313" s="44"/>
      <c r="C313" s="44"/>
      <c r="D313" s="44"/>
      <c r="E313" s="44"/>
      <c r="F313" s="44"/>
      <c r="G313" s="44"/>
      <c r="H313" s="28"/>
      <c r="I313" s="28"/>
      <c r="J313" s="28"/>
      <c r="K313" s="28"/>
      <c r="L313" s="28"/>
      <c r="M313" s="28"/>
      <c r="N313" s="28"/>
      <c r="O313" s="28"/>
      <c r="P313" s="28"/>
      <c r="Q313" s="28"/>
      <c r="R313" s="28"/>
      <c r="S313" s="28"/>
      <c r="T313" s="28"/>
      <c r="U313" s="28"/>
      <c r="V313" s="28"/>
      <c r="W313" s="28"/>
      <c r="X313" s="28"/>
      <c r="Y313" s="28"/>
      <c r="Z313" s="59"/>
      <c r="AA313" s="59"/>
    </row>
    <row r="314" spans="1:27" customHeight="1" ht="12.75">
      <c r="A314" s="28"/>
      <c r="B314" s="44"/>
      <c r="C314" s="44"/>
      <c r="D314" s="44"/>
      <c r="E314" s="44"/>
      <c r="F314" s="44"/>
      <c r="G314" s="44"/>
      <c r="H314" s="28"/>
      <c r="I314" s="28"/>
      <c r="J314" s="28"/>
      <c r="K314" s="28"/>
      <c r="L314" s="28"/>
      <c r="M314" s="28"/>
      <c r="N314" s="28"/>
      <c r="O314" s="28"/>
      <c r="P314" s="28"/>
      <c r="Q314" s="28"/>
      <c r="R314" s="28"/>
      <c r="S314" s="28"/>
      <c r="T314" s="28"/>
      <c r="U314" s="28"/>
      <c r="V314" s="28"/>
      <c r="W314" s="28"/>
      <c r="X314" s="28"/>
      <c r="Y314" s="28"/>
      <c r="Z314" s="59"/>
      <c r="AA314" s="59"/>
    </row>
    <row r="315" spans="1:27" customHeight="1" ht="25.5">
      <c r="A315" s="28"/>
      <c r="B315" s="44"/>
      <c r="C315" s="44"/>
      <c r="D315" s="44"/>
      <c r="E315" s="44"/>
      <c r="F315" s="44"/>
      <c r="G315" s="44"/>
      <c r="H315" s="28"/>
      <c r="I315" s="28"/>
      <c r="J315" s="28"/>
      <c r="K315" s="28"/>
      <c r="L315" s="28"/>
      <c r="M315" s="28"/>
      <c r="N315" s="28"/>
      <c r="O315" s="28"/>
      <c r="P315" s="28"/>
      <c r="Q315" s="28"/>
      <c r="R315" s="28"/>
      <c r="S315" s="28"/>
      <c r="T315" s="28"/>
      <c r="U315" s="28"/>
      <c r="V315" s="28"/>
      <c r="W315" s="28"/>
      <c r="X315" s="28"/>
      <c r="Y315" s="28"/>
      <c r="Z315" s="59"/>
      <c r="AA315" s="59"/>
    </row>
    <row r="316" spans="1:27" customHeight="1" ht="12.75">
      <c r="A316" s="28"/>
      <c r="B316" s="44"/>
      <c r="C316" s="44"/>
      <c r="D316" s="44"/>
      <c r="E316" s="44"/>
      <c r="F316" s="44"/>
      <c r="G316" s="44"/>
      <c r="H316" s="28"/>
      <c r="I316" s="28"/>
      <c r="J316" s="28"/>
      <c r="K316" s="28"/>
      <c r="L316" s="28"/>
      <c r="M316" s="28"/>
      <c r="N316" s="28"/>
      <c r="O316" s="28"/>
      <c r="P316" s="28"/>
      <c r="Q316" s="28"/>
      <c r="R316" s="28"/>
      <c r="S316" s="28"/>
      <c r="T316" s="28"/>
      <c r="U316" s="28"/>
      <c r="V316" s="28"/>
      <c r="W316" s="28"/>
      <c r="X316" s="28"/>
      <c r="Y316" s="28"/>
      <c r="Z316" s="59"/>
      <c r="AA316" s="59"/>
    </row>
    <row r="317" spans="1:27" customHeight="1" ht="12.75">
      <c r="A317" s="28"/>
      <c r="B317" s="44"/>
      <c r="C317" s="44"/>
      <c r="D317" s="44"/>
      <c r="E317" s="44"/>
      <c r="F317" s="44"/>
      <c r="G317" s="44"/>
      <c r="H317" s="28"/>
      <c r="I317" s="28"/>
      <c r="J317" s="28"/>
      <c r="K317" s="28"/>
      <c r="L317" s="28"/>
      <c r="M317" s="28"/>
      <c r="N317" s="28"/>
      <c r="O317" s="28"/>
      <c r="P317" s="28"/>
      <c r="Q317" s="28"/>
      <c r="R317" s="28"/>
      <c r="S317" s="28"/>
      <c r="T317" s="28"/>
      <c r="U317" s="28"/>
      <c r="V317" s="28"/>
      <c r="W317" s="28"/>
      <c r="X317" s="28"/>
      <c r="Y317" s="28"/>
      <c r="Z317" s="59"/>
      <c r="AA317" s="59"/>
    </row>
    <row r="318" spans="1:27" customHeight="1" ht="12.75">
      <c r="A318" s="28"/>
      <c r="B318" s="44"/>
      <c r="C318" s="44"/>
      <c r="D318" s="44"/>
      <c r="E318" s="44"/>
      <c r="F318" s="44"/>
      <c r="G318" s="44"/>
      <c r="H318" s="28"/>
      <c r="I318" s="28"/>
      <c r="J318" s="28"/>
      <c r="K318" s="28"/>
      <c r="L318" s="28"/>
      <c r="M318" s="28"/>
      <c r="N318" s="28"/>
      <c r="O318" s="28"/>
      <c r="P318" s="28"/>
      <c r="Q318" s="28"/>
      <c r="R318" s="28"/>
      <c r="S318" s="28"/>
      <c r="T318" s="28"/>
      <c r="U318" s="28"/>
      <c r="V318" s="28"/>
      <c r="W318" s="28"/>
      <c r="X318" s="28"/>
      <c r="Y318" s="28"/>
      <c r="Z318" s="59"/>
      <c r="AA318" s="59"/>
    </row>
    <row r="319" spans="1:27" customHeight="1" ht="12.75">
      <c r="A319" s="28"/>
      <c r="B319" s="44"/>
      <c r="C319" s="44"/>
      <c r="D319" s="44"/>
      <c r="E319" s="44"/>
      <c r="F319" s="44"/>
      <c r="G319" s="44"/>
      <c r="H319" s="28"/>
      <c r="I319" s="28"/>
      <c r="J319" s="28"/>
      <c r="K319" s="28"/>
      <c r="L319" s="28"/>
      <c r="M319" s="28"/>
      <c r="N319" s="28"/>
      <c r="O319" s="28"/>
      <c r="P319" s="28"/>
      <c r="Q319" s="28"/>
      <c r="R319" s="28"/>
      <c r="S319" s="28"/>
      <c r="T319" s="28"/>
      <c r="U319" s="28"/>
      <c r="V319" s="28"/>
      <c r="W319" s="28"/>
      <c r="X319" s="28"/>
      <c r="Y319" s="28"/>
      <c r="Z319" s="59"/>
      <c r="AA319" s="59"/>
    </row>
    <row r="320" spans="1:27" customHeight="1" ht="25.5">
      <c r="A320" s="28"/>
      <c r="B320" s="44"/>
      <c r="C320" s="44"/>
      <c r="D320" s="44"/>
      <c r="E320" s="44"/>
      <c r="F320" s="44"/>
      <c r="G320" s="44"/>
      <c r="H320" s="28"/>
      <c r="I320" s="28"/>
      <c r="J320" s="28"/>
      <c r="K320" s="28"/>
      <c r="L320" s="28"/>
      <c r="M320" s="28"/>
      <c r="N320" s="28"/>
      <c r="O320" s="28"/>
      <c r="P320" s="28"/>
      <c r="Q320" s="28"/>
      <c r="R320" s="28"/>
      <c r="S320" s="28"/>
      <c r="T320" s="28"/>
      <c r="U320" s="28"/>
      <c r="V320" s="28"/>
      <c r="W320" s="28"/>
      <c r="X320" s="28"/>
      <c r="Y320" s="28"/>
      <c r="Z320" s="59"/>
      <c r="AA320" s="59"/>
    </row>
    <row r="321" spans="1:27" customHeight="1" ht="12.75">
      <c r="A321" s="28"/>
      <c r="B321" s="44"/>
      <c r="C321" s="44"/>
      <c r="D321" s="44"/>
      <c r="E321" s="44"/>
      <c r="F321" s="44"/>
      <c r="G321" s="44"/>
      <c r="H321" s="28"/>
      <c r="I321" s="28"/>
      <c r="J321" s="28"/>
      <c r="K321" s="28"/>
      <c r="L321" s="28"/>
      <c r="M321" s="28"/>
      <c r="N321" s="28"/>
      <c r="O321" s="28"/>
      <c r="P321" s="28"/>
      <c r="Q321" s="28"/>
      <c r="R321" s="28"/>
      <c r="S321" s="28"/>
      <c r="T321" s="28"/>
      <c r="U321" s="28"/>
      <c r="V321" s="28"/>
      <c r="W321" s="28"/>
      <c r="X321" s="28"/>
      <c r="Y321" s="28"/>
      <c r="Z321" s="59"/>
      <c r="AA321" s="59"/>
    </row>
    <row r="322" spans="1:27" customHeight="1" ht="25.5">
      <c r="A322" s="28"/>
      <c r="B322" s="44"/>
      <c r="C322" s="44"/>
      <c r="D322" s="44"/>
      <c r="E322" s="44"/>
      <c r="F322" s="44"/>
      <c r="G322" s="44"/>
      <c r="H322" s="28"/>
      <c r="I322" s="28"/>
      <c r="J322" s="28"/>
      <c r="K322" s="28"/>
      <c r="L322" s="28"/>
      <c r="M322" s="28"/>
      <c r="N322" s="28"/>
      <c r="O322" s="28"/>
      <c r="P322" s="28"/>
      <c r="Q322" s="28"/>
      <c r="R322" s="28"/>
      <c r="S322" s="28"/>
      <c r="T322" s="28"/>
      <c r="U322" s="28"/>
      <c r="V322" s="28"/>
      <c r="W322" s="28"/>
      <c r="X322" s="28"/>
      <c r="Y322" s="28"/>
      <c r="Z322" s="59"/>
      <c r="AA322" s="59"/>
    </row>
    <row r="323" spans="1:27" customHeight="1" ht="12.75">
      <c r="A323" s="28"/>
      <c r="B323" s="44"/>
      <c r="C323" s="44"/>
      <c r="D323" s="44"/>
      <c r="E323" s="44"/>
      <c r="F323" s="44"/>
      <c r="G323" s="44"/>
      <c r="H323" s="28"/>
      <c r="I323" s="28"/>
      <c r="J323" s="28"/>
      <c r="K323" s="28"/>
      <c r="L323" s="28"/>
      <c r="M323" s="28"/>
      <c r="N323" s="28"/>
      <c r="O323" s="28"/>
      <c r="P323" s="28"/>
      <c r="Q323" s="28"/>
      <c r="R323" s="28"/>
      <c r="S323" s="28"/>
      <c r="T323" s="28"/>
      <c r="U323" s="28"/>
      <c r="V323" s="28"/>
      <c r="W323" s="28"/>
      <c r="X323" s="28"/>
      <c r="Y323" s="28"/>
      <c r="Z323" s="59"/>
      <c r="AA323" s="59"/>
    </row>
    <row r="324" spans="1:27" customHeight="1" ht="12.75">
      <c r="A324" s="28"/>
      <c r="B324" s="44"/>
      <c r="C324" s="44"/>
      <c r="D324" s="44"/>
      <c r="E324" s="44"/>
      <c r="F324" s="44"/>
      <c r="G324" s="44"/>
      <c r="H324" s="28"/>
      <c r="I324" s="28"/>
      <c r="J324" s="28"/>
      <c r="K324" s="28"/>
      <c r="L324" s="28"/>
      <c r="M324" s="28"/>
      <c r="N324" s="28"/>
      <c r="O324" s="28"/>
      <c r="P324" s="28"/>
      <c r="Q324" s="28"/>
      <c r="R324" s="28"/>
      <c r="S324" s="28"/>
      <c r="T324" s="28"/>
      <c r="U324" s="28"/>
      <c r="V324" s="28"/>
      <c r="W324" s="28"/>
      <c r="X324" s="28"/>
      <c r="Y324" s="28"/>
      <c r="Z324" s="59"/>
      <c r="AA324" s="59"/>
    </row>
    <row r="325" spans="1:27" customHeight="1" ht="25.5">
      <c r="A325" s="28"/>
      <c r="B325" s="44"/>
      <c r="C325" s="44"/>
      <c r="D325" s="44"/>
      <c r="E325" s="44"/>
      <c r="F325" s="44"/>
      <c r="G325" s="44"/>
      <c r="H325" s="28"/>
      <c r="I325" s="28"/>
      <c r="J325" s="28"/>
      <c r="K325" s="28"/>
      <c r="L325" s="28"/>
      <c r="M325" s="28"/>
      <c r="N325" s="28"/>
      <c r="O325" s="28"/>
      <c r="P325" s="28"/>
      <c r="Q325" s="28"/>
      <c r="R325" s="28"/>
      <c r="S325" s="28"/>
      <c r="T325" s="28"/>
      <c r="U325" s="28"/>
      <c r="V325" s="28"/>
      <c r="W325" s="28"/>
      <c r="X325" s="28"/>
      <c r="Y325" s="28"/>
      <c r="Z325" s="59"/>
      <c r="AA325" s="59"/>
    </row>
    <row r="326" spans="1:27" customHeight="1" ht="25.5">
      <c r="A326" s="28"/>
      <c r="B326" s="44"/>
      <c r="C326" s="44"/>
      <c r="D326" s="44"/>
      <c r="E326" s="44"/>
      <c r="F326" s="44"/>
      <c r="G326" s="44"/>
      <c r="H326" s="28"/>
      <c r="I326" s="28"/>
      <c r="J326" s="28"/>
      <c r="K326" s="28"/>
      <c r="L326" s="28"/>
      <c r="M326" s="28"/>
      <c r="N326" s="28"/>
      <c r="O326" s="28"/>
      <c r="P326" s="28"/>
      <c r="Q326" s="28"/>
      <c r="R326" s="28"/>
      <c r="S326" s="28"/>
      <c r="T326" s="28"/>
      <c r="U326" s="28"/>
      <c r="V326" s="28"/>
      <c r="W326" s="28"/>
      <c r="X326" s="28"/>
      <c r="Y326" s="28"/>
      <c r="Z326" s="59"/>
      <c r="AA326" s="59"/>
    </row>
    <row r="327" spans="1:27" customHeight="1" ht="25.5">
      <c r="A327" s="28"/>
      <c r="B327" s="44"/>
      <c r="C327" s="44"/>
      <c r="D327" s="44"/>
      <c r="E327" s="44"/>
      <c r="F327" s="44"/>
      <c r="G327" s="44"/>
      <c r="H327" s="28"/>
      <c r="I327" s="28"/>
      <c r="J327" s="28"/>
      <c r="K327" s="28"/>
      <c r="L327" s="28"/>
      <c r="M327" s="28"/>
      <c r="N327" s="28"/>
      <c r="O327" s="28"/>
      <c r="P327" s="28"/>
      <c r="Q327" s="28"/>
      <c r="R327" s="28"/>
      <c r="S327" s="28"/>
      <c r="T327" s="28"/>
      <c r="U327" s="28"/>
      <c r="V327" s="28"/>
      <c r="W327" s="28"/>
      <c r="X327" s="28"/>
      <c r="Y327" s="28"/>
      <c r="Z327" s="59"/>
      <c r="AA327" s="59"/>
    </row>
    <row r="328" spans="1:27" customHeight="1" ht="12.75">
      <c r="A328" s="28"/>
      <c r="B328" s="44"/>
      <c r="C328" s="44"/>
      <c r="D328" s="44"/>
      <c r="E328" s="44"/>
      <c r="F328" s="44"/>
      <c r="G328" s="44"/>
      <c r="H328" s="28"/>
      <c r="I328" s="28"/>
      <c r="J328" s="28"/>
      <c r="K328" s="28"/>
      <c r="L328" s="28"/>
      <c r="M328" s="28"/>
      <c r="N328" s="28"/>
      <c r="O328" s="28"/>
      <c r="P328" s="28"/>
      <c r="Q328" s="28"/>
      <c r="R328" s="28"/>
      <c r="S328" s="28"/>
      <c r="T328" s="28"/>
      <c r="U328" s="28"/>
      <c r="V328" s="28"/>
      <c r="W328" s="28"/>
      <c r="X328" s="28"/>
      <c r="Y328" s="28"/>
      <c r="Z328" s="59"/>
      <c r="AA328" s="59"/>
    </row>
    <row r="329" spans="1:27" customHeight="1" ht="12.75">
      <c r="A329" s="28"/>
      <c r="B329" s="44"/>
      <c r="C329" s="44"/>
      <c r="D329" s="44"/>
      <c r="E329" s="44"/>
      <c r="F329" s="44"/>
      <c r="G329" s="44"/>
      <c r="H329" s="28"/>
      <c r="I329" s="28"/>
      <c r="J329" s="28"/>
      <c r="K329" s="28"/>
      <c r="L329" s="28"/>
      <c r="M329" s="28"/>
      <c r="N329" s="28"/>
      <c r="O329" s="28"/>
      <c r="P329" s="28"/>
      <c r="Q329" s="28"/>
      <c r="R329" s="28"/>
      <c r="S329" s="28"/>
      <c r="T329" s="28"/>
      <c r="U329" s="28"/>
      <c r="V329" s="28"/>
      <c r="W329" s="28"/>
      <c r="X329" s="28"/>
      <c r="Y329" s="28"/>
      <c r="Z329" s="59"/>
      <c r="AA329" s="59"/>
    </row>
    <row r="330" spans="1:27" customHeight="1" ht="12.75">
      <c r="A330" s="28"/>
      <c r="B330" s="44"/>
      <c r="C330" s="44"/>
      <c r="D330" s="44"/>
      <c r="E330" s="44"/>
      <c r="F330" s="44"/>
      <c r="G330" s="44"/>
      <c r="H330" s="28"/>
      <c r="I330" s="28"/>
      <c r="J330" s="28"/>
      <c r="K330" s="28"/>
      <c r="L330" s="28"/>
      <c r="M330" s="28"/>
      <c r="N330" s="28"/>
      <c r="O330" s="28"/>
      <c r="P330" s="28"/>
      <c r="Q330" s="28"/>
      <c r="R330" s="28"/>
      <c r="S330" s="28"/>
      <c r="T330" s="28"/>
      <c r="U330" s="28"/>
      <c r="V330" s="28"/>
      <c r="W330" s="28"/>
      <c r="X330" s="28"/>
      <c r="Y330" s="28"/>
      <c r="Z330" s="59"/>
      <c r="AA330" s="59"/>
    </row>
    <row r="331" spans="1:27" customHeight="1" ht="25.5">
      <c r="A331" s="28"/>
      <c r="B331" s="44"/>
      <c r="C331" s="44"/>
      <c r="D331" s="44"/>
      <c r="E331" s="44"/>
      <c r="F331" s="44"/>
      <c r="G331" s="44"/>
      <c r="H331" s="28"/>
      <c r="I331" s="28"/>
      <c r="J331" s="28"/>
      <c r="K331" s="28"/>
      <c r="L331" s="28"/>
      <c r="M331" s="28"/>
      <c r="N331" s="28"/>
      <c r="O331" s="28"/>
      <c r="P331" s="28"/>
      <c r="Q331" s="28"/>
      <c r="R331" s="28"/>
      <c r="S331" s="28"/>
      <c r="T331" s="28"/>
      <c r="U331" s="28"/>
      <c r="V331" s="28"/>
      <c r="W331" s="28"/>
      <c r="X331" s="28"/>
      <c r="Y331" s="28"/>
      <c r="Z331" s="59"/>
      <c r="AA331" s="59"/>
    </row>
    <row r="332" spans="1:27" customHeight="1" ht="12.75">
      <c r="A332" s="28"/>
      <c r="B332" s="44"/>
      <c r="C332" s="44"/>
      <c r="D332" s="44"/>
      <c r="E332" s="44"/>
      <c r="F332" s="44"/>
      <c r="G332" s="44"/>
      <c r="H332" s="28"/>
      <c r="I332" s="28"/>
      <c r="J332" s="28"/>
      <c r="K332" s="28"/>
      <c r="L332" s="28"/>
      <c r="M332" s="28"/>
      <c r="N332" s="28"/>
      <c r="O332" s="28"/>
      <c r="P332" s="28"/>
      <c r="Q332" s="28"/>
      <c r="R332" s="28"/>
      <c r="S332" s="28"/>
      <c r="T332" s="28"/>
      <c r="U332" s="28"/>
      <c r="V332" s="28"/>
      <c r="W332" s="28"/>
      <c r="X332" s="28"/>
      <c r="Y332" s="28"/>
      <c r="Z332" s="59"/>
      <c r="AA332" s="59"/>
    </row>
    <row r="333" spans="1:27" customHeight="1" ht="12.75">
      <c r="A333" s="28"/>
      <c r="B333" s="44"/>
      <c r="C333" s="44"/>
      <c r="D333" s="44"/>
      <c r="E333" s="44"/>
      <c r="F333" s="44"/>
      <c r="G333" s="44"/>
      <c r="H333" s="28"/>
      <c r="I333" s="28"/>
      <c r="J333" s="28"/>
      <c r="K333" s="28"/>
      <c r="L333" s="28"/>
      <c r="M333" s="28"/>
      <c r="N333" s="28"/>
      <c r="O333" s="28"/>
      <c r="P333" s="28"/>
      <c r="Q333" s="28"/>
      <c r="R333" s="28"/>
      <c r="S333" s="28"/>
      <c r="T333" s="28"/>
      <c r="U333" s="28"/>
      <c r="V333" s="28"/>
      <c r="W333" s="28"/>
      <c r="X333" s="28"/>
      <c r="Y333" s="28"/>
      <c r="Z333" s="59"/>
      <c r="AA333" s="59"/>
    </row>
    <row r="334" spans="1:27" customHeight="1" ht="12.75">
      <c r="A334" s="28"/>
      <c r="B334" s="44"/>
      <c r="C334" s="44"/>
      <c r="D334" s="44"/>
      <c r="E334" s="44"/>
      <c r="F334" s="44"/>
      <c r="G334" s="44"/>
      <c r="H334" s="28"/>
      <c r="I334" s="28"/>
      <c r="J334" s="28"/>
      <c r="K334" s="28"/>
      <c r="L334" s="28"/>
      <c r="M334" s="28"/>
      <c r="N334" s="28"/>
      <c r="O334" s="28"/>
      <c r="P334" s="28"/>
      <c r="Q334" s="28"/>
      <c r="R334" s="28"/>
      <c r="S334" s="28"/>
      <c r="T334" s="28"/>
      <c r="U334" s="28"/>
      <c r="V334" s="28"/>
      <c r="W334" s="28"/>
      <c r="X334" s="28"/>
      <c r="Y334" s="28"/>
      <c r="Z334" s="59"/>
      <c r="AA334" s="59"/>
    </row>
    <row r="335" spans="1:27" customHeight="1" ht="12.75">
      <c r="A335" s="28"/>
      <c r="B335" s="44"/>
      <c r="C335" s="44"/>
      <c r="D335" s="44"/>
      <c r="E335" s="44"/>
      <c r="F335" s="44"/>
      <c r="G335" s="44"/>
      <c r="H335" s="28"/>
      <c r="I335" s="28"/>
      <c r="J335" s="28"/>
      <c r="K335" s="28"/>
      <c r="L335" s="28"/>
      <c r="M335" s="28"/>
      <c r="N335" s="28"/>
      <c r="O335" s="28"/>
      <c r="P335" s="28"/>
      <c r="Q335" s="28"/>
      <c r="R335" s="28"/>
      <c r="S335" s="28"/>
      <c r="T335" s="28"/>
      <c r="U335" s="28"/>
      <c r="V335" s="28"/>
      <c r="W335" s="28"/>
      <c r="X335" s="28"/>
      <c r="Y335" s="28"/>
      <c r="Z335" s="59"/>
      <c r="AA335" s="59"/>
    </row>
    <row r="336" spans="1:27" customHeight="1" ht="12.75">
      <c r="A336" s="28"/>
      <c r="B336" s="44"/>
      <c r="C336" s="44"/>
      <c r="D336" s="44"/>
      <c r="E336" s="44"/>
      <c r="F336" s="44"/>
      <c r="G336" s="44"/>
      <c r="H336" s="28"/>
      <c r="I336" s="28"/>
      <c r="J336" s="28"/>
      <c r="K336" s="28"/>
      <c r="L336" s="28"/>
      <c r="M336" s="28"/>
      <c r="N336" s="28"/>
      <c r="O336" s="28"/>
      <c r="P336" s="28"/>
      <c r="Q336" s="28"/>
      <c r="R336" s="28"/>
      <c r="S336" s="28"/>
      <c r="T336" s="28"/>
      <c r="U336" s="28"/>
      <c r="V336" s="28"/>
      <c r="W336" s="28"/>
      <c r="X336" s="28"/>
      <c r="Y336" s="28"/>
      <c r="Z336" s="59"/>
      <c r="AA336" s="59"/>
    </row>
    <row r="337" spans="1:27" customHeight="1" ht="25.5">
      <c r="A337" s="28"/>
      <c r="B337" s="44"/>
      <c r="C337" s="44"/>
      <c r="D337" s="44"/>
      <c r="E337" s="44"/>
      <c r="F337" s="44"/>
      <c r="G337" s="44"/>
      <c r="H337" s="28"/>
      <c r="I337" s="28"/>
      <c r="J337" s="28"/>
      <c r="K337" s="28"/>
      <c r="L337" s="28"/>
      <c r="M337" s="28"/>
      <c r="N337" s="28"/>
      <c r="O337" s="28"/>
      <c r="P337" s="28"/>
      <c r="Q337" s="28"/>
      <c r="R337" s="28"/>
      <c r="S337" s="28"/>
      <c r="T337" s="28"/>
      <c r="U337" s="28"/>
      <c r="V337" s="28"/>
      <c r="W337" s="28"/>
      <c r="X337" s="28"/>
      <c r="Y337" s="28"/>
      <c r="Z337" s="59"/>
      <c r="AA337" s="59"/>
    </row>
    <row r="338" spans="1:27" customHeight="1" ht="12.75">
      <c r="A338" s="28"/>
      <c r="B338" s="44"/>
      <c r="C338" s="44"/>
      <c r="D338" s="44"/>
      <c r="E338" s="44"/>
      <c r="F338" s="44"/>
      <c r="G338" s="44"/>
      <c r="H338" s="28"/>
      <c r="I338" s="28"/>
      <c r="J338" s="28"/>
      <c r="K338" s="28"/>
      <c r="L338" s="28"/>
      <c r="M338" s="28"/>
      <c r="N338" s="28"/>
      <c r="O338" s="28"/>
      <c r="P338" s="28"/>
      <c r="Q338" s="28"/>
      <c r="R338" s="28"/>
      <c r="S338" s="28"/>
      <c r="T338" s="28"/>
      <c r="U338" s="28"/>
      <c r="V338" s="28"/>
      <c r="W338" s="28"/>
      <c r="X338" s="28"/>
      <c r="Y338" s="28"/>
      <c r="Z338" s="59"/>
      <c r="AA338" s="59"/>
    </row>
    <row r="339" spans="1:27" customHeight="1" ht="25.5">
      <c r="A339" s="28"/>
      <c r="B339" s="44"/>
      <c r="C339" s="44"/>
      <c r="D339" s="44"/>
      <c r="E339" s="44"/>
      <c r="F339" s="44"/>
      <c r="G339" s="44"/>
      <c r="H339" s="28"/>
      <c r="I339" s="28"/>
      <c r="J339" s="28"/>
      <c r="K339" s="28"/>
      <c r="L339" s="28"/>
      <c r="M339" s="28"/>
      <c r="N339" s="28"/>
      <c r="O339" s="28"/>
      <c r="P339" s="28"/>
      <c r="Q339" s="28"/>
      <c r="R339" s="28"/>
      <c r="S339" s="28"/>
      <c r="T339" s="28"/>
      <c r="U339" s="28"/>
      <c r="V339" s="28"/>
      <c r="W339" s="28"/>
      <c r="X339" s="28"/>
      <c r="Y339" s="28"/>
      <c r="Z339" s="59"/>
      <c r="AA339" s="59"/>
    </row>
    <row r="340" spans="1:27" customHeight="1" ht="12.75">
      <c r="A340" s="28"/>
      <c r="B340" s="44"/>
      <c r="C340" s="44"/>
      <c r="D340" s="44"/>
      <c r="E340" s="44"/>
      <c r="F340" s="44"/>
      <c r="G340" s="44"/>
      <c r="H340" s="28"/>
      <c r="I340" s="28"/>
      <c r="J340" s="28"/>
      <c r="K340" s="28"/>
      <c r="L340" s="28"/>
      <c r="M340" s="28"/>
      <c r="N340" s="28"/>
      <c r="O340" s="28"/>
      <c r="P340" s="28"/>
      <c r="Q340" s="28"/>
      <c r="R340" s="28"/>
      <c r="S340" s="28"/>
      <c r="T340" s="28"/>
      <c r="U340" s="28"/>
      <c r="V340" s="28"/>
      <c r="W340" s="28"/>
      <c r="X340" s="28"/>
      <c r="Y340" s="28"/>
      <c r="Z340" s="59"/>
      <c r="AA340" s="59"/>
    </row>
    <row r="341" spans="1:27" customHeight="1" ht="12.75">
      <c r="A341" s="28"/>
      <c r="B341" s="44"/>
      <c r="C341" s="44"/>
      <c r="D341" s="44"/>
      <c r="E341" s="44"/>
      <c r="F341" s="44"/>
      <c r="G341" s="44"/>
      <c r="H341" s="28"/>
      <c r="I341" s="28"/>
      <c r="J341" s="28"/>
      <c r="K341" s="28"/>
      <c r="L341" s="28"/>
      <c r="M341" s="28"/>
      <c r="N341" s="28"/>
      <c r="O341" s="28"/>
      <c r="P341" s="28"/>
      <c r="Q341" s="28"/>
      <c r="R341" s="28"/>
      <c r="S341" s="28"/>
      <c r="T341" s="28"/>
      <c r="U341" s="28"/>
      <c r="V341" s="28"/>
      <c r="W341" s="28"/>
      <c r="X341" s="28"/>
      <c r="Y341" s="28"/>
      <c r="Z341" s="59"/>
      <c r="AA341" s="59"/>
    </row>
    <row r="342" spans="1:27" customHeight="1" ht="12.75">
      <c r="A342" s="28"/>
      <c r="B342" s="44"/>
      <c r="C342" s="44"/>
      <c r="D342" s="44"/>
      <c r="E342" s="44"/>
      <c r="F342" s="44"/>
      <c r="G342" s="44"/>
      <c r="H342" s="28"/>
      <c r="I342" s="28"/>
      <c r="J342" s="28"/>
      <c r="K342" s="28"/>
      <c r="L342" s="28"/>
      <c r="M342" s="28"/>
      <c r="N342" s="28"/>
      <c r="O342" s="28"/>
      <c r="P342" s="28"/>
      <c r="Q342" s="28"/>
      <c r="R342" s="28"/>
      <c r="S342" s="28"/>
      <c r="T342" s="28"/>
      <c r="U342" s="28"/>
      <c r="V342" s="28"/>
      <c r="W342" s="28"/>
      <c r="X342" s="28"/>
      <c r="Y342" s="28"/>
      <c r="Z342" s="59"/>
      <c r="AA342" s="59"/>
    </row>
    <row r="343" spans="1:27" customHeight="1" ht="25.5">
      <c r="A343" s="28"/>
      <c r="B343" s="44"/>
      <c r="C343" s="44"/>
      <c r="D343" s="44"/>
      <c r="E343" s="44"/>
      <c r="F343" s="44"/>
      <c r="G343" s="44"/>
      <c r="H343" s="28"/>
      <c r="I343" s="28"/>
      <c r="J343" s="28"/>
      <c r="K343" s="28"/>
      <c r="L343" s="28"/>
      <c r="M343" s="28"/>
      <c r="N343" s="28"/>
      <c r="O343" s="28"/>
      <c r="P343" s="28"/>
      <c r="Q343" s="28"/>
      <c r="R343" s="28"/>
      <c r="S343" s="28"/>
      <c r="T343" s="28"/>
      <c r="U343" s="28"/>
      <c r="V343" s="28"/>
      <c r="W343" s="28"/>
      <c r="X343" s="28"/>
      <c r="Y343" s="28"/>
      <c r="Z343" s="59"/>
      <c r="AA343" s="59"/>
    </row>
    <row r="344" spans="1:27" customHeight="1" ht="25.5">
      <c r="A344" s="28"/>
      <c r="B344" s="44"/>
      <c r="C344" s="44"/>
      <c r="D344" s="44"/>
      <c r="E344" s="44"/>
      <c r="F344" s="44"/>
      <c r="G344" s="44"/>
      <c r="H344" s="28"/>
      <c r="I344" s="28"/>
      <c r="J344" s="28"/>
      <c r="K344" s="28"/>
      <c r="L344" s="28"/>
      <c r="M344" s="28"/>
      <c r="N344" s="28"/>
      <c r="O344" s="28"/>
      <c r="P344" s="28"/>
      <c r="Q344" s="28"/>
      <c r="R344" s="28"/>
      <c r="S344" s="28"/>
      <c r="T344" s="28"/>
      <c r="U344" s="28"/>
      <c r="V344" s="28"/>
      <c r="W344" s="28"/>
      <c r="X344" s="28"/>
      <c r="Y344" s="28"/>
      <c r="Z344" s="59"/>
      <c r="AA344" s="59"/>
    </row>
    <row r="345" spans="1:27" customHeight="1" ht="12.75">
      <c r="A345" s="28"/>
      <c r="B345" s="44"/>
      <c r="C345" s="44"/>
      <c r="D345" s="44"/>
      <c r="E345" s="44"/>
      <c r="F345" s="44"/>
      <c r="G345" s="44"/>
      <c r="H345" s="28"/>
      <c r="I345" s="28"/>
      <c r="J345" s="28"/>
      <c r="K345" s="28"/>
      <c r="L345" s="28"/>
      <c r="M345" s="28"/>
      <c r="N345" s="28"/>
      <c r="O345" s="28"/>
      <c r="P345" s="28"/>
      <c r="Q345" s="28"/>
      <c r="R345" s="28"/>
      <c r="S345" s="28"/>
      <c r="T345" s="28"/>
      <c r="U345" s="28"/>
      <c r="V345" s="28"/>
      <c r="W345" s="28"/>
      <c r="X345" s="28"/>
      <c r="Y345" s="28"/>
      <c r="Z345" s="59"/>
      <c r="AA345" s="59"/>
    </row>
    <row r="346" spans="1:27" customHeight="1" ht="12.75">
      <c r="A346" s="28"/>
      <c r="B346" s="44"/>
      <c r="C346" s="44"/>
      <c r="D346" s="44"/>
      <c r="E346" s="44"/>
      <c r="F346" s="44"/>
      <c r="G346" s="44"/>
      <c r="H346" s="28"/>
      <c r="I346" s="28"/>
      <c r="J346" s="28"/>
      <c r="K346" s="28"/>
      <c r="L346" s="28"/>
      <c r="M346" s="28"/>
      <c r="N346" s="28"/>
      <c r="O346" s="28"/>
      <c r="P346" s="28"/>
      <c r="Q346" s="28"/>
      <c r="R346" s="28"/>
      <c r="S346" s="28"/>
      <c r="T346" s="28"/>
      <c r="U346" s="28"/>
      <c r="V346" s="28"/>
      <c r="W346" s="28"/>
      <c r="X346" s="28"/>
      <c r="Y346" s="28"/>
      <c r="Z346" s="59"/>
      <c r="AA346" s="59"/>
    </row>
    <row r="347" spans="1:27" customHeight="1" ht="12.75">
      <c r="A347" s="28"/>
      <c r="B347" s="44"/>
      <c r="C347" s="44"/>
      <c r="D347" s="44"/>
      <c r="E347" s="44"/>
      <c r="F347" s="44"/>
      <c r="G347" s="44"/>
      <c r="H347" s="28"/>
      <c r="I347" s="28"/>
      <c r="J347" s="28"/>
      <c r="K347" s="28"/>
      <c r="L347" s="28"/>
      <c r="M347" s="28"/>
      <c r="N347" s="28"/>
      <c r="O347" s="28"/>
      <c r="P347" s="28"/>
      <c r="Q347" s="28"/>
      <c r="R347" s="28"/>
      <c r="S347" s="28"/>
      <c r="T347" s="28"/>
      <c r="U347" s="28"/>
      <c r="V347" s="28"/>
      <c r="W347" s="28"/>
      <c r="X347" s="28"/>
      <c r="Y347" s="28"/>
      <c r="Z347" s="59"/>
      <c r="AA347" s="59"/>
    </row>
    <row r="348" spans="1:27" customHeight="1" ht="12.75">
      <c r="A348" s="28"/>
      <c r="B348" s="44"/>
      <c r="C348" s="44"/>
      <c r="D348" s="44"/>
      <c r="E348" s="44"/>
      <c r="F348" s="44"/>
      <c r="G348" s="44"/>
      <c r="H348" s="28"/>
      <c r="I348" s="28"/>
      <c r="J348" s="28"/>
      <c r="K348" s="28"/>
      <c r="L348" s="28"/>
      <c r="M348" s="28"/>
      <c r="N348" s="28"/>
      <c r="O348" s="28"/>
      <c r="P348" s="28"/>
      <c r="Q348" s="28"/>
      <c r="R348" s="28"/>
      <c r="S348" s="28"/>
      <c r="T348" s="28"/>
      <c r="U348" s="28"/>
      <c r="V348" s="28"/>
      <c r="W348" s="28"/>
      <c r="X348" s="28"/>
      <c r="Y348" s="28"/>
      <c r="Z348" s="59"/>
      <c r="AA348" s="59"/>
    </row>
    <row r="349" spans="1:27" customHeight="1" ht="25.5">
      <c r="A349" s="28"/>
      <c r="B349" s="44"/>
      <c r="C349" s="44"/>
      <c r="D349" s="44"/>
      <c r="E349" s="44"/>
      <c r="F349" s="44"/>
      <c r="G349" s="44"/>
      <c r="H349" s="28"/>
      <c r="I349" s="28"/>
      <c r="J349" s="28"/>
      <c r="K349" s="28"/>
      <c r="L349" s="28"/>
      <c r="M349" s="28"/>
      <c r="N349" s="28"/>
      <c r="O349" s="28"/>
      <c r="P349" s="28"/>
      <c r="Q349" s="28"/>
      <c r="R349" s="28"/>
      <c r="S349" s="28"/>
      <c r="T349" s="28"/>
      <c r="U349" s="28"/>
      <c r="V349" s="28"/>
      <c r="W349" s="28"/>
      <c r="X349" s="28"/>
      <c r="Y349" s="28"/>
      <c r="Z349" s="59"/>
      <c r="AA349" s="59"/>
    </row>
    <row r="350" spans="1:27" customHeight="1" ht="12.75">
      <c r="A350" s="28"/>
      <c r="B350" s="44"/>
      <c r="C350" s="44"/>
      <c r="D350" s="44"/>
      <c r="E350" s="44"/>
      <c r="F350" s="44"/>
      <c r="G350" s="44"/>
      <c r="H350" s="28"/>
      <c r="I350" s="28"/>
      <c r="J350" s="28"/>
      <c r="K350" s="28"/>
      <c r="L350" s="28"/>
      <c r="M350" s="28"/>
      <c r="N350" s="28"/>
      <c r="O350" s="28"/>
      <c r="P350" s="28"/>
      <c r="Q350" s="28"/>
      <c r="R350" s="28"/>
      <c r="S350" s="28"/>
      <c r="T350" s="28"/>
      <c r="U350" s="28"/>
      <c r="V350" s="28"/>
      <c r="W350" s="28"/>
      <c r="X350" s="28"/>
      <c r="Y350" s="28"/>
      <c r="Z350" s="59"/>
      <c r="AA350" s="59"/>
    </row>
    <row r="351" spans="1:27" customHeight="1" ht="12.75">
      <c r="A351" s="28"/>
      <c r="B351" s="44"/>
      <c r="C351" s="44"/>
      <c r="D351" s="44"/>
      <c r="E351" s="44"/>
      <c r="F351" s="44"/>
      <c r="G351" s="44"/>
      <c r="H351" s="28"/>
      <c r="I351" s="28"/>
      <c r="J351" s="28"/>
      <c r="K351" s="28"/>
      <c r="L351" s="28"/>
      <c r="M351" s="28"/>
      <c r="N351" s="28"/>
      <c r="O351" s="28"/>
      <c r="P351" s="28"/>
      <c r="Q351" s="28"/>
      <c r="R351" s="28"/>
      <c r="S351" s="28"/>
      <c r="T351" s="28"/>
      <c r="U351" s="28"/>
      <c r="V351" s="28"/>
      <c r="W351" s="28"/>
      <c r="X351" s="28"/>
      <c r="Y351" s="28"/>
      <c r="Z351" s="59"/>
      <c r="AA351" s="59"/>
    </row>
    <row r="352" spans="1:27" customHeight="1" ht="25.5">
      <c r="A352" s="28"/>
      <c r="B352" s="44"/>
      <c r="C352" s="44"/>
      <c r="D352" s="44"/>
      <c r="E352" s="44"/>
      <c r="F352" s="44"/>
      <c r="G352" s="44"/>
      <c r="H352" s="28"/>
      <c r="I352" s="28"/>
      <c r="J352" s="28"/>
      <c r="K352" s="28"/>
      <c r="L352" s="28"/>
      <c r="M352" s="28"/>
      <c r="N352" s="28"/>
      <c r="O352" s="28"/>
      <c r="P352" s="28"/>
      <c r="Q352" s="28"/>
      <c r="R352" s="28"/>
      <c r="S352" s="28"/>
      <c r="T352" s="28"/>
      <c r="U352" s="28"/>
      <c r="V352" s="28"/>
      <c r="W352" s="28"/>
      <c r="X352" s="28"/>
      <c r="Y352" s="28"/>
      <c r="Z352" s="59"/>
      <c r="AA352" s="59"/>
    </row>
    <row r="353" spans="1:27" customHeight="1" ht="25.5">
      <c r="A353" s="28"/>
      <c r="B353" s="44"/>
      <c r="C353" s="44"/>
      <c r="D353" s="44"/>
      <c r="E353" s="44"/>
      <c r="F353" s="44"/>
      <c r="G353" s="44"/>
      <c r="H353" s="28"/>
      <c r="I353" s="28"/>
      <c r="J353" s="28"/>
      <c r="K353" s="28"/>
      <c r="L353" s="28"/>
      <c r="M353" s="28"/>
      <c r="N353" s="28"/>
      <c r="O353" s="28"/>
      <c r="P353" s="28"/>
      <c r="Q353" s="28"/>
      <c r="R353" s="28"/>
      <c r="S353" s="28"/>
      <c r="T353" s="28"/>
      <c r="U353" s="28"/>
      <c r="V353" s="28"/>
      <c r="W353" s="28"/>
      <c r="X353" s="28"/>
      <c r="Y353" s="28"/>
      <c r="Z353" s="59"/>
      <c r="AA353" s="59"/>
    </row>
    <row r="354" spans="1:27" customHeight="1" ht="12.75">
      <c r="A354" s="28"/>
      <c r="B354" s="44"/>
      <c r="C354" s="44"/>
      <c r="D354" s="44"/>
      <c r="E354" s="44"/>
      <c r="F354" s="44"/>
      <c r="G354" s="44"/>
      <c r="H354" s="28"/>
      <c r="I354" s="28"/>
      <c r="J354" s="28"/>
      <c r="K354" s="28"/>
      <c r="L354" s="28"/>
      <c r="M354" s="28"/>
      <c r="N354" s="28"/>
      <c r="O354" s="28"/>
      <c r="P354" s="28"/>
      <c r="Q354" s="28"/>
      <c r="R354" s="28"/>
      <c r="S354" s="28"/>
      <c r="T354" s="28"/>
      <c r="U354" s="28"/>
      <c r="V354" s="28"/>
      <c r="W354" s="28"/>
      <c r="X354" s="28"/>
      <c r="Y354" s="28"/>
      <c r="Z354" s="59"/>
      <c r="AA354" s="59"/>
    </row>
    <row r="355" spans="1:27" customHeight="1" ht="12.75">
      <c r="A355" s="28"/>
      <c r="B355" s="44"/>
      <c r="C355" s="44"/>
      <c r="D355" s="44"/>
      <c r="E355" s="44"/>
      <c r="F355" s="44"/>
      <c r="G355" s="44"/>
      <c r="H355" s="28"/>
      <c r="I355" s="28"/>
      <c r="J355" s="28"/>
      <c r="K355" s="28"/>
      <c r="L355" s="28"/>
      <c r="M355" s="28"/>
      <c r="N355" s="28"/>
      <c r="O355" s="28"/>
      <c r="P355" s="28"/>
      <c r="Q355" s="28"/>
      <c r="R355" s="28"/>
      <c r="S355" s="28"/>
      <c r="T355" s="28"/>
      <c r="U355" s="28"/>
      <c r="V355" s="28"/>
      <c r="W355" s="28"/>
      <c r="X355" s="28"/>
      <c r="Y355" s="28"/>
      <c r="Z355" s="59"/>
      <c r="AA355" s="59"/>
    </row>
    <row r="356" spans="1:27" customHeight="1" ht="25.5">
      <c r="A356" s="28"/>
      <c r="B356" s="44"/>
      <c r="C356" s="44"/>
      <c r="D356" s="44"/>
      <c r="E356" s="44"/>
      <c r="F356" s="44"/>
      <c r="G356" s="44"/>
      <c r="H356" s="28"/>
      <c r="I356" s="28"/>
      <c r="J356" s="28"/>
      <c r="K356" s="28"/>
      <c r="L356" s="28"/>
      <c r="M356" s="28"/>
      <c r="N356" s="28"/>
      <c r="O356" s="28"/>
      <c r="P356" s="28"/>
      <c r="Q356" s="28"/>
      <c r="R356" s="28"/>
      <c r="S356" s="28"/>
      <c r="T356" s="28"/>
      <c r="U356" s="28"/>
      <c r="V356" s="28"/>
      <c r="W356" s="28"/>
      <c r="X356" s="28"/>
      <c r="Y356" s="28"/>
      <c r="Z356" s="59"/>
      <c r="AA356" s="59"/>
    </row>
    <row r="357" spans="1:27" customHeight="1" ht="25.5">
      <c r="A357" s="28"/>
      <c r="B357" s="44"/>
      <c r="C357" s="44"/>
      <c r="D357" s="44"/>
      <c r="E357" s="44"/>
      <c r="F357" s="44"/>
      <c r="G357" s="44"/>
      <c r="H357" s="28"/>
      <c r="I357" s="28"/>
      <c r="J357" s="28"/>
      <c r="K357" s="28"/>
      <c r="L357" s="28"/>
      <c r="M357" s="28"/>
      <c r="N357" s="28"/>
      <c r="O357" s="28"/>
      <c r="P357" s="28"/>
      <c r="Q357" s="28"/>
      <c r="R357" s="28"/>
      <c r="S357" s="28"/>
      <c r="T357" s="28"/>
      <c r="U357" s="28"/>
      <c r="V357" s="28"/>
      <c r="W357" s="28"/>
      <c r="X357" s="28"/>
      <c r="Y357" s="28"/>
      <c r="Z357" s="59"/>
      <c r="AA357" s="59"/>
    </row>
    <row r="358" spans="1:27" customHeight="1" ht="12.75">
      <c r="A358" s="28"/>
      <c r="B358" s="44"/>
      <c r="C358" s="44"/>
      <c r="D358" s="44"/>
      <c r="E358" s="44"/>
      <c r="F358" s="44"/>
      <c r="G358" s="44"/>
      <c r="H358" s="28"/>
      <c r="I358" s="28"/>
      <c r="J358" s="28"/>
      <c r="K358" s="28"/>
      <c r="L358" s="28"/>
      <c r="M358" s="28"/>
      <c r="N358" s="28"/>
      <c r="O358" s="28"/>
      <c r="P358" s="28"/>
      <c r="Q358" s="28"/>
      <c r="R358" s="28"/>
      <c r="S358" s="28"/>
      <c r="T358" s="28"/>
      <c r="U358" s="28"/>
      <c r="V358" s="28"/>
      <c r="W358" s="28"/>
      <c r="X358" s="28"/>
      <c r="Y358" s="28"/>
      <c r="Z358" s="59"/>
      <c r="AA358" s="59"/>
    </row>
    <row r="359" spans="1:27" customHeight="1" ht="25.5">
      <c r="A359" s="28"/>
      <c r="B359" s="44"/>
      <c r="C359" s="44"/>
      <c r="D359" s="44"/>
      <c r="E359" s="44"/>
      <c r="F359" s="44"/>
      <c r="G359" s="44"/>
      <c r="H359" s="28"/>
      <c r="I359" s="28"/>
      <c r="J359" s="28"/>
      <c r="K359" s="28"/>
      <c r="L359" s="28"/>
      <c r="M359" s="28"/>
      <c r="N359" s="28"/>
      <c r="O359" s="28"/>
      <c r="P359" s="28"/>
      <c r="Q359" s="28"/>
      <c r="R359" s="28"/>
      <c r="S359" s="28"/>
      <c r="T359" s="28"/>
      <c r="U359" s="28"/>
      <c r="V359" s="28"/>
      <c r="W359" s="28"/>
      <c r="X359" s="28"/>
      <c r="Y359" s="28"/>
      <c r="Z359" s="59"/>
      <c r="AA359" s="59"/>
    </row>
    <row r="360" spans="1:27" customHeight="1" ht="12.75">
      <c r="A360" s="28"/>
      <c r="B360" s="44"/>
      <c r="C360" s="44"/>
      <c r="D360" s="44"/>
      <c r="E360" s="44"/>
      <c r="F360" s="44"/>
      <c r="G360" s="44"/>
      <c r="H360" s="28"/>
      <c r="I360" s="28"/>
      <c r="J360" s="28"/>
      <c r="K360" s="28"/>
      <c r="L360" s="28"/>
      <c r="M360" s="28"/>
      <c r="N360" s="28"/>
      <c r="O360" s="28"/>
      <c r="P360" s="28"/>
      <c r="Q360" s="28"/>
      <c r="R360" s="28"/>
      <c r="S360" s="28"/>
      <c r="T360" s="28"/>
      <c r="U360" s="28"/>
      <c r="V360" s="28"/>
      <c r="W360" s="28"/>
      <c r="X360" s="28"/>
      <c r="Y360" s="28"/>
      <c r="Z360" s="59"/>
      <c r="AA360" s="59"/>
    </row>
    <row r="361" spans="1:27" customHeight="1" ht="12.75">
      <c r="A361" s="28"/>
      <c r="B361" s="44"/>
      <c r="C361" s="44"/>
      <c r="D361" s="44"/>
      <c r="E361" s="44"/>
      <c r="F361" s="44"/>
      <c r="G361" s="44"/>
      <c r="H361" s="28"/>
      <c r="I361" s="28"/>
      <c r="J361" s="28"/>
      <c r="K361" s="28"/>
      <c r="L361" s="28"/>
      <c r="M361" s="28"/>
      <c r="N361" s="28"/>
      <c r="O361" s="28"/>
      <c r="P361" s="28"/>
      <c r="Q361" s="28"/>
      <c r="R361" s="28"/>
      <c r="S361" s="28"/>
      <c r="T361" s="28"/>
      <c r="U361" s="28"/>
      <c r="V361" s="28"/>
      <c r="W361" s="28"/>
      <c r="X361" s="28"/>
      <c r="Y361" s="28"/>
      <c r="Z361" s="59"/>
      <c r="AA361" s="59"/>
    </row>
    <row r="362" spans="1:27" customHeight="1" ht="25.5">
      <c r="A362" s="28"/>
      <c r="B362" s="44"/>
      <c r="C362" s="44"/>
      <c r="D362" s="44"/>
      <c r="E362" s="44"/>
      <c r="F362" s="44"/>
      <c r="G362" s="44"/>
      <c r="H362" s="28"/>
      <c r="I362" s="28"/>
      <c r="J362" s="28"/>
      <c r="K362" s="28"/>
      <c r="L362" s="28"/>
      <c r="M362" s="28"/>
      <c r="N362" s="28"/>
      <c r="O362" s="28"/>
      <c r="P362" s="28"/>
      <c r="Q362" s="28"/>
      <c r="R362" s="28"/>
      <c r="S362" s="28"/>
      <c r="T362" s="28"/>
      <c r="U362" s="28"/>
      <c r="V362" s="28"/>
      <c r="W362" s="28"/>
      <c r="X362" s="28"/>
      <c r="Y362" s="28"/>
      <c r="Z362" s="59"/>
      <c r="AA362" s="59"/>
    </row>
    <row r="363" spans="1:27" customHeight="1" ht="12.75">
      <c r="A363" s="28"/>
      <c r="B363" s="44"/>
      <c r="C363" s="44"/>
      <c r="D363" s="44"/>
      <c r="E363" s="44"/>
      <c r="F363" s="44"/>
      <c r="G363" s="44"/>
      <c r="H363" s="28"/>
      <c r="I363" s="28"/>
      <c r="J363" s="28"/>
      <c r="K363" s="28"/>
      <c r="L363" s="28"/>
      <c r="M363" s="28"/>
      <c r="N363" s="28"/>
      <c r="O363" s="28"/>
      <c r="P363" s="28"/>
      <c r="Q363" s="28"/>
      <c r="R363" s="28"/>
      <c r="S363" s="28"/>
      <c r="T363" s="28"/>
      <c r="U363" s="28"/>
      <c r="V363" s="28"/>
      <c r="W363" s="28"/>
      <c r="X363" s="28"/>
      <c r="Y363" s="28"/>
      <c r="Z363" s="59"/>
      <c r="AA363" s="59"/>
    </row>
    <row r="364" spans="1:27" customHeight="1" ht="12.75">
      <c r="A364" s="28"/>
      <c r="B364" s="44"/>
      <c r="C364" s="44"/>
      <c r="D364" s="44"/>
      <c r="E364" s="44"/>
      <c r="F364" s="44"/>
      <c r="G364" s="44"/>
      <c r="H364" s="28"/>
      <c r="I364" s="28"/>
      <c r="J364" s="28"/>
      <c r="K364" s="28"/>
      <c r="L364" s="28"/>
      <c r="M364" s="28"/>
      <c r="N364" s="28"/>
      <c r="O364" s="28"/>
      <c r="P364" s="28"/>
      <c r="Q364" s="28"/>
      <c r="R364" s="28"/>
      <c r="S364" s="28"/>
      <c r="T364" s="28"/>
      <c r="U364" s="28"/>
      <c r="V364" s="28"/>
      <c r="W364" s="28"/>
      <c r="X364" s="28"/>
      <c r="Y364" s="28"/>
      <c r="Z364" s="59"/>
      <c r="AA364" s="59"/>
    </row>
    <row r="365" spans="1:27" customHeight="1" ht="12.75">
      <c r="A365" s="28"/>
      <c r="B365" s="44"/>
      <c r="C365" s="44"/>
      <c r="D365" s="44"/>
      <c r="E365" s="44"/>
      <c r="F365" s="44"/>
      <c r="G365" s="44"/>
      <c r="H365" s="28"/>
      <c r="I365" s="28"/>
      <c r="J365" s="28"/>
      <c r="K365" s="28"/>
      <c r="L365" s="28"/>
      <c r="M365" s="28"/>
      <c r="N365" s="28"/>
      <c r="O365" s="28"/>
      <c r="P365" s="28"/>
      <c r="Q365" s="28"/>
      <c r="R365" s="28"/>
      <c r="S365" s="28"/>
      <c r="T365" s="28"/>
      <c r="U365" s="28"/>
      <c r="V365" s="28"/>
      <c r="W365" s="28"/>
      <c r="X365" s="28"/>
      <c r="Y365" s="28"/>
      <c r="Z365" s="59"/>
      <c r="AA365" s="59"/>
    </row>
    <row r="366" spans="1:27" customHeight="1" ht="25.5">
      <c r="A366" s="28"/>
      <c r="B366" s="44"/>
      <c r="C366" s="44"/>
      <c r="D366" s="44"/>
      <c r="E366" s="44"/>
      <c r="F366" s="44"/>
      <c r="G366" s="44"/>
      <c r="H366" s="28"/>
      <c r="I366" s="28"/>
      <c r="J366" s="28"/>
      <c r="K366" s="28"/>
      <c r="L366" s="28"/>
      <c r="M366" s="28"/>
      <c r="N366" s="28"/>
      <c r="O366" s="28"/>
      <c r="P366" s="28"/>
      <c r="Q366" s="28"/>
      <c r="R366" s="28"/>
      <c r="S366" s="28"/>
      <c r="T366" s="28"/>
      <c r="U366" s="28"/>
      <c r="V366" s="28"/>
      <c r="W366" s="28"/>
      <c r="X366" s="28"/>
      <c r="Y366" s="28"/>
      <c r="Z366" s="59"/>
      <c r="AA366" s="59"/>
    </row>
    <row r="367" spans="1:27" customHeight="1" ht="12.75">
      <c r="A367" s="28"/>
      <c r="B367" s="44"/>
      <c r="C367" s="44"/>
      <c r="D367" s="44"/>
      <c r="E367" s="44"/>
      <c r="F367" s="44"/>
      <c r="G367" s="44"/>
      <c r="H367" s="28"/>
      <c r="I367" s="28"/>
      <c r="J367" s="28"/>
      <c r="K367" s="28"/>
      <c r="L367" s="28"/>
      <c r="M367" s="28"/>
      <c r="N367" s="28"/>
      <c r="O367" s="28"/>
      <c r="P367" s="28"/>
      <c r="Q367" s="28"/>
      <c r="R367" s="28"/>
      <c r="S367" s="28"/>
      <c r="T367" s="28"/>
      <c r="U367" s="28"/>
      <c r="V367" s="28"/>
      <c r="W367" s="28"/>
      <c r="X367" s="28"/>
      <c r="Y367" s="28"/>
      <c r="Z367" s="59"/>
      <c r="AA367" s="59"/>
    </row>
    <row r="368" spans="1:27" customHeight="1" ht="25.5">
      <c r="A368" s="28"/>
      <c r="B368" s="44"/>
      <c r="C368" s="44"/>
      <c r="D368" s="44"/>
      <c r="E368" s="44"/>
      <c r="F368" s="44"/>
      <c r="G368" s="44"/>
      <c r="H368" s="28"/>
      <c r="I368" s="28"/>
      <c r="J368" s="28"/>
      <c r="K368" s="28"/>
      <c r="L368" s="28"/>
      <c r="M368" s="28"/>
      <c r="N368" s="28"/>
      <c r="O368" s="28"/>
      <c r="P368" s="28"/>
      <c r="Q368" s="28"/>
      <c r="R368" s="28"/>
      <c r="S368" s="28"/>
      <c r="T368" s="28"/>
      <c r="U368" s="28"/>
      <c r="V368" s="28"/>
      <c r="W368" s="28"/>
      <c r="X368" s="28"/>
      <c r="Y368" s="28"/>
      <c r="Z368" s="59"/>
      <c r="AA368" s="59"/>
    </row>
    <row r="369" spans="1:27" customHeight="1" ht="25.5">
      <c r="A369" s="28"/>
      <c r="B369" s="44"/>
      <c r="C369" s="44"/>
      <c r="D369" s="44"/>
      <c r="E369" s="44"/>
      <c r="F369" s="44"/>
      <c r="G369" s="44"/>
      <c r="H369" s="28"/>
      <c r="I369" s="28"/>
      <c r="J369" s="28"/>
      <c r="K369" s="28"/>
      <c r="L369" s="28"/>
      <c r="M369" s="28"/>
      <c r="N369" s="28"/>
      <c r="O369" s="28"/>
      <c r="P369" s="28"/>
      <c r="Q369" s="28"/>
      <c r="R369" s="28"/>
      <c r="S369" s="28"/>
      <c r="T369" s="28"/>
      <c r="U369" s="28"/>
      <c r="V369" s="28"/>
      <c r="W369" s="28"/>
      <c r="X369" s="28"/>
      <c r="Y369" s="28"/>
      <c r="Z369" s="59"/>
      <c r="AA369" s="59"/>
    </row>
    <row r="370" spans="1:27" customHeight="1" ht="12.75">
      <c r="A370" s="28"/>
      <c r="B370" s="44"/>
      <c r="C370" s="44"/>
      <c r="D370" s="44"/>
      <c r="E370" s="44"/>
      <c r="F370" s="44"/>
      <c r="G370" s="44"/>
      <c r="H370" s="28"/>
      <c r="I370" s="28"/>
      <c r="J370" s="28"/>
      <c r="K370" s="28"/>
      <c r="L370" s="28"/>
      <c r="M370" s="28"/>
      <c r="N370" s="28"/>
      <c r="O370" s="28"/>
      <c r="P370" s="28"/>
      <c r="Q370" s="28"/>
      <c r="R370" s="28"/>
      <c r="S370" s="28"/>
      <c r="T370" s="28"/>
      <c r="U370" s="28"/>
      <c r="V370" s="28"/>
      <c r="W370" s="28"/>
      <c r="X370" s="28"/>
      <c r="Y370" s="28"/>
      <c r="Z370" s="59"/>
      <c r="AA370" s="59"/>
    </row>
    <row r="371" spans="1:27" customHeight="1" ht="12.75">
      <c r="A371" s="28"/>
      <c r="B371" s="44"/>
      <c r="C371" s="44"/>
      <c r="D371" s="44"/>
      <c r="E371" s="44"/>
      <c r="F371" s="44"/>
      <c r="G371" s="44"/>
      <c r="H371" s="28"/>
      <c r="I371" s="28"/>
      <c r="J371" s="28"/>
      <c r="K371" s="28"/>
      <c r="L371" s="28"/>
      <c r="M371" s="28"/>
      <c r="N371" s="28"/>
      <c r="O371" s="28"/>
      <c r="P371" s="28"/>
      <c r="Q371" s="28"/>
      <c r="R371" s="28"/>
      <c r="S371" s="28"/>
      <c r="T371" s="28"/>
      <c r="U371" s="28"/>
      <c r="V371" s="28"/>
      <c r="W371" s="28"/>
      <c r="X371" s="28"/>
      <c r="Y371" s="28"/>
      <c r="Z371" s="59"/>
      <c r="AA371" s="59"/>
    </row>
    <row r="372" spans="1:27" customHeight="1" ht="12.75">
      <c r="A372" s="28"/>
      <c r="B372" s="44"/>
      <c r="C372" s="44"/>
      <c r="D372" s="44"/>
      <c r="E372" s="44"/>
      <c r="F372" s="44"/>
      <c r="G372" s="44"/>
      <c r="H372" s="28"/>
      <c r="I372" s="28"/>
      <c r="J372" s="28"/>
      <c r="K372" s="28"/>
      <c r="L372" s="28"/>
      <c r="M372" s="28"/>
      <c r="N372" s="28"/>
      <c r="O372" s="28"/>
      <c r="P372" s="28"/>
      <c r="Q372" s="28"/>
      <c r="R372" s="28"/>
      <c r="S372" s="28"/>
      <c r="T372" s="28"/>
      <c r="U372" s="28"/>
      <c r="V372" s="28"/>
      <c r="W372" s="28"/>
      <c r="X372" s="28"/>
      <c r="Y372" s="28"/>
      <c r="Z372" s="59"/>
      <c r="AA372" s="59"/>
    </row>
    <row r="373" spans="1:27" customHeight="1" ht="12.75">
      <c r="A373" s="28"/>
      <c r="B373" s="44"/>
      <c r="C373" s="44"/>
      <c r="D373" s="44"/>
      <c r="E373" s="44"/>
      <c r="F373" s="44"/>
      <c r="G373" s="44"/>
      <c r="H373" s="28"/>
      <c r="I373" s="28"/>
      <c r="J373" s="28"/>
      <c r="K373" s="28"/>
      <c r="L373" s="28"/>
      <c r="M373" s="28"/>
      <c r="N373" s="28"/>
      <c r="O373" s="28"/>
      <c r="P373" s="28"/>
      <c r="Q373" s="28"/>
      <c r="R373" s="28"/>
      <c r="S373" s="28"/>
      <c r="T373" s="28"/>
      <c r="U373" s="28"/>
      <c r="V373" s="28"/>
      <c r="W373" s="28"/>
      <c r="X373" s="28"/>
      <c r="Y373" s="28"/>
      <c r="Z373" s="59"/>
      <c r="AA373" s="59"/>
    </row>
    <row r="374" spans="1:27" customHeight="1" ht="25.5">
      <c r="A374" s="28"/>
      <c r="B374" s="44"/>
      <c r="C374" s="44"/>
      <c r="D374" s="44"/>
      <c r="E374" s="44"/>
      <c r="F374" s="44"/>
      <c r="G374" s="44"/>
      <c r="H374" s="28"/>
      <c r="I374" s="28"/>
      <c r="J374" s="28"/>
      <c r="K374" s="28"/>
      <c r="L374" s="28"/>
      <c r="M374" s="28"/>
      <c r="N374" s="28"/>
      <c r="O374" s="28"/>
      <c r="P374" s="28"/>
      <c r="Q374" s="28"/>
      <c r="R374" s="28"/>
      <c r="S374" s="28"/>
      <c r="T374" s="28"/>
      <c r="U374" s="28"/>
      <c r="V374" s="28"/>
      <c r="W374" s="28"/>
      <c r="X374" s="28"/>
      <c r="Y374" s="28"/>
      <c r="Z374" s="59"/>
      <c r="AA374" s="59"/>
    </row>
    <row r="375" spans="1:27" customHeight="1" ht="25.5">
      <c r="A375" s="28"/>
      <c r="B375" s="44"/>
      <c r="C375" s="44"/>
      <c r="D375" s="44"/>
      <c r="E375" s="44"/>
      <c r="F375" s="44"/>
      <c r="G375" s="44"/>
      <c r="H375" s="28"/>
      <c r="I375" s="28"/>
      <c r="J375" s="28"/>
      <c r="K375" s="28"/>
      <c r="L375" s="28"/>
      <c r="M375" s="28"/>
      <c r="N375" s="28"/>
      <c r="O375" s="28"/>
      <c r="P375" s="28"/>
      <c r="Q375" s="28"/>
      <c r="R375" s="28"/>
      <c r="S375" s="28"/>
      <c r="T375" s="28"/>
      <c r="U375" s="28"/>
      <c r="V375" s="28"/>
      <c r="W375" s="28"/>
      <c r="X375" s="28"/>
      <c r="Y375" s="28"/>
      <c r="Z375" s="59"/>
      <c r="AA375" s="59"/>
    </row>
    <row r="376" spans="1:27" customHeight="1" ht="25.5">
      <c r="A376" s="28"/>
      <c r="B376" s="44"/>
      <c r="C376" s="44"/>
      <c r="D376" s="44"/>
      <c r="E376" s="44"/>
      <c r="F376" s="44"/>
      <c r="G376" s="44"/>
      <c r="H376" s="28"/>
      <c r="I376" s="28"/>
      <c r="J376" s="28"/>
      <c r="K376" s="28"/>
      <c r="L376" s="28"/>
      <c r="M376" s="28"/>
      <c r="N376" s="28"/>
      <c r="O376" s="28"/>
      <c r="P376" s="28"/>
      <c r="Q376" s="28"/>
      <c r="R376" s="28"/>
      <c r="S376" s="28"/>
      <c r="T376" s="28"/>
      <c r="U376" s="28"/>
      <c r="V376" s="28"/>
      <c r="W376" s="28"/>
      <c r="X376" s="28"/>
      <c r="Y376" s="28"/>
      <c r="Z376" s="59"/>
      <c r="AA376" s="59"/>
    </row>
    <row r="377" spans="1:27" customHeight="1" ht="12.75">
      <c r="A377" s="28"/>
      <c r="B377" s="44"/>
      <c r="C377" s="44"/>
      <c r="D377" s="44"/>
      <c r="E377" s="44"/>
      <c r="F377" s="44"/>
      <c r="G377" s="44"/>
      <c r="H377" s="28"/>
      <c r="I377" s="28"/>
      <c r="J377" s="28"/>
      <c r="K377" s="28"/>
      <c r="L377" s="28"/>
      <c r="M377" s="28"/>
      <c r="N377" s="28"/>
      <c r="O377" s="28"/>
      <c r="P377" s="28"/>
      <c r="Q377" s="28"/>
      <c r="R377" s="28"/>
      <c r="S377" s="28"/>
      <c r="T377" s="28"/>
      <c r="U377" s="28"/>
      <c r="V377" s="28"/>
      <c r="W377" s="28"/>
      <c r="X377" s="28"/>
      <c r="Y377" s="28"/>
      <c r="Z377" s="59"/>
      <c r="AA377" s="59"/>
    </row>
    <row r="378" spans="1:27" customHeight="1" ht="12.75">
      <c r="A378" s="28"/>
      <c r="B378" s="44"/>
      <c r="C378" s="44"/>
      <c r="D378" s="44"/>
      <c r="E378" s="44"/>
      <c r="F378" s="44"/>
      <c r="G378" s="44"/>
      <c r="H378" s="28"/>
      <c r="I378" s="28"/>
      <c r="J378" s="28"/>
      <c r="K378" s="28"/>
      <c r="L378" s="28"/>
      <c r="M378" s="28"/>
      <c r="N378" s="28"/>
      <c r="O378" s="28"/>
      <c r="P378" s="28"/>
      <c r="Q378" s="28"/>
      <c r="R378" s="28"/>
      <c r="S378" s="28"/>
      <c r="T378" s="28"/>
      <c r="U378" s="28"/>
      <c r="V378" s="28"/>
      <c r="W378" s="28"/>
      <c r="X378" s="28"/>
      <c r="Y378" s="28"/>
      <c r="Z378" s="59"/>
      <c r="AA378" s="59"/>
    </row>
    <row r="379" spans="1:27" customHeight="1" ht="12.75">
      <c r="A379" s="28"/>
      <c r="B379" s="44"/>
      <c r="C379" s="44"/>
      <c r="D379" s="44"/>
      <c r="E379" s="44"/>
      <c r="F379" s="44"/>
      <c r="G379" s="44"/>
      <c r="H379" s="28"/>
      <c r="I379" s="28"/>
      <c r="J379" s="28"/>
      <c r="K379" s="28"/>
      <c r="L379" s="28"/>
      <c r="M379" s="28"/>
      <c r="N379" s="28"/>
      <c r="O379" s="28"/>
      <c r="P379" s="28"/>
      <c r="Q379" s="28"/>
      <c r="R379" s="28"/>
      <c r="S379" s="28"/>
      <c r="T379" s="28"/>
      <c r="U379" s="28"/>
      <c r="V379" s="28"/>
      <c r="W379" s="28"/>
      <c r="X379" s="28"/>
      <c r="Y379" s="28"/>
      <c r="Z379" s="59"/>
      <c r="AA379" s="59"/>
    </row>
    <row r="380" spans="1:27" customHeight="1" ht="25.5">
      <c r="A380" s="28"/>
      <c r="B380" s="44"/>
      <c r="C380" s="44"/>
      <c r="D380" s="44"/>
      <c r="E380" s="44"/>
      <c r="F380" s="44"/>
      <c r="G380" s="44"/>
      <c r="H380" s="28"/>
      <c r="I380" s="28"/>
      <c r="J380" s="28"/>
      <c r="K380" s="28"/>
      <c r="L380" s="28"/>
      <c r="M380" s="28"/>
      <c r="N380" s="28"/>
      <c r="O380" s="28"/>
      <c r="P380" s="28"/>
      <c r="Q380" s="28"/>
      <c r="R380" s="28"/>
      <c r="S380" s="28"/>
      <c r="T380" s="28"/>
      <c r="U380" s="28"/>
      <c r="V380" s="28"/>
      <c r="W380" s="28"/>
      <c r="X380" s="28"/>
      <c r="Y380" s="28"/>
      <c r="Z380" s="59"/>
      <c r="AA380" s="59"/>
    </row>
    <row r="381" spans="1:27" customHeight="1" ht="12.75">
      <c r="A381" s="28"/>
      <c r="B381" s="44"/>
      <c r="C381" s="44"/>
      <c r="D381" s="44"/>
      <c r="E381" s="44"/>
      <c r="F381" s="44"/>
      <c r="G381" s="44"/>
      <c r="H381" s="28"/>
      <c r="I381" s="28"/>
      <c r="J381" s="28"/>
      <c r="K381" s="28"/>
      <c r="L381" s="28"/>
      <c r="M381" s="28"/>
      <c r="N381" s="28"/>
      <c r="O381" s="28"/>
      <c r="P381" s="28"/>
      <c r="Q381" s="28"/>
      <c r="R381" s="28"/>
      <c r="S381" s="28"/>
      <c r="T381" s="28"/>
      <c r="U381" s="28"/>
      <c r="V381" s="28"/>
      <c r="W381" s="28"/>
      <c r="X381" s="28"/>
      <c r="Y381" s="28"/>
      <c r="Z381" s="59"/>
      <c r="AA381" s="59"/>
    </row>
    <row r="382" spans="1:27" customHeight="1" ht="25.5">
      <c r="A382" s="28"/>
      <c r="B382" s="44"/>
      <c r="C382" s="44"/>
      <c r="D382" s="44"/>
      <c r="E382" s="44"/>
      <c r="F382" s="44"/>
      <c r="G382" s="44"/>
      <c r="H382" s="28"/>
      <c r="I382" s="28"/>
      <c r="J382" s="28"/>
      <c r="K382" s="28"/>
      <c r="L382" s="28"/>
      <c r="M382" s="28"/>
      <c r="N382" s="28"/>
      <c r="O382" s="28"/>
      <c r="P382" s="28"/>
      <c r="Q382" s="28"/>
      <c r="R382" s="28"/>
      <c r="S382" s="28"/>
      <c r="T382" s="28"/>
      <c r="U382" s="28"/>
      <c r="V382" s="28"/>
      <c r="W382" s="28"/>
      <c r="X382" s="28"/>
      <c r="Y382" s="28"/>
      <c r="Z382" s="59"/>
      <c r="AA382" s="59"/>
    </row>
    <row r="383" spans="1:27" customHeight="1" ht="12.75">
      <c r="A383" s="28"/>
      <c r="B383" s="44"/>
      <c r="C383" s="44"/>
      <c r="D383" s="44"/>
      <c r="E383" s="44"/>
      <c r="F383" s="44"/>
      <c r="G383" s="44"/>
      <c r="H383" s="28"/>
      <c r="I383" s="28"/>
      <c r="J383" s="28"/>
      <c r="K383" s="28"/>
      <c r="L383" s="28"/>
      <c r="M383" s="28"/>
      <c r="N383" s="28"/>
      <c r="O383" s="28"/>
      <c r="P383" s="28"/>
      <c r="Q383" s="28"/>
      <c r="R383" s="28"/>
      <c r="S383" s="28"/>
      <c r="T383" s="28"/>
      <c r="U383" s="28"/>
      <c r="V383" s="28"/>
      <c r="W383" s="28"/>
      <c r="X383" s="28"/>
      <c r="Y383" s="28"/>
      <c r="Z383" s="59"/>
      <c r="AA383" s="59"/>
    </row>
    <row r="384" spans="1:27" customHeight="1" ht="12.75">
      <c r="A384" s="28"/>
      <c r="B384" s="44"/>
      <c r="C384" s="44"/>
      <c r="D384" s="44"/>
      <c r="E384" s="44"/>
      <c r="F384" s="44"/>
      <c r="G384" s="44"/>
      <c r="H384" s="28"/>
      <c r="I384" s="28"/>
      <c r="J384" s="28"/>
      <c r="K384" s="28"/>
      <c r="L384" s="28"/>
      <c r="M384" s="28"/>
      <c r="N384" s="28"/>
      <c r="O384" s="28"/>
      <c r="P384" s="28"/>
      <c r="Q384" s="28"/>
      <c r="R384" s="28"/>
      <c r="S384" s="28"/>
      <c r="T384" s="28"/>
      <c r="U384" s="28"/>
      <c r="V384" s="28"/>
      <c r="W384" s="28"/>
      <c r="X384" s="28"/>
      <c r="Y384" s="28"/>
      <c r="Z384" s="59"/>
      <c r="AA384" s="59"/>
    </row>
    <row r="385" spans="1:27" customHeight="1" ht="25.5">
      <c r="A385" s="28"/>
      <c r="B385" s="44"/>
      <c r="C385" s="44"/>
      <c r="D385" s="44"/>
      <c r="E385" s="44"/>
      <c r="F385" s="44"/>
      <c r="G385" s="44"/>
      <c r="H385" s="28"/>
      <c r="I385" s="28"/>
      <c r="J385" s="28"/>
      <c r="K385" s="28"/>
      <c r="L385" s="28"/>
      <c r="M385" s="28"/>
      <c r="N385" s="28"/>
      <c r="O385" s="28"/>
      <c r="P385" s="28"/>
      <c r="Q385" s="28"/>
      <c r="R385" s="28"/>
      <c r="S385" s="28"/>
      <c r="T385" s="28"/>
      <c r="U385" s="28"/>
      <c r="V385" s="28"/>
      <c r="W385" s="28"/>
      <c r="X385" s="28"/>
      <c r="Y385" s="28"/>
      <c r="Z385" s="59"/>
      <c r="AA385" s="59"/>
    </row>
    <row r="386" spans="1:27" customHeight="1" ht="25.5">
      <c r="A386" s="28"/>
      <c r="B386" s="44"/>
      <c r="C386" s="44"/>
      <c r="D386" s="44"/>
      <c r="E386" s="44"/>
      <c r="F386" s="44"/>
      <c r="G386" s="44"/>
      <c r="H386" s="28"/>
      <c r="I386" s="28"/>
      <c r="J386" s="28"/>
      <c r="K386" s="28"/>
      <c r="L386" s="28"/>
      <c r="M386" s="28"/>
      <c r="N386" s="28"/>
      <c r="O386" s="28"/>
      <c r="P386" s="28"/>
      <c r="Q386" s="28"/>
      <c r="R386" s="28"/>
      <c r="S386" s="28"/>
      <c r="T386" s="28"/>
      <c r="U386" s="28"/>
      <c r="V386" s="28"/>
      <c r="W386" s="28"/>
      <c r="X386" s="28"/>
      <c r="Y386" s="28"/>
      <c r="Z386" s="59"/>
      <c r="AA386" s="59"/>
    </row>
    <row r="387" spans="1:27" customHeight="1" ht="25.5">
      <c r="A387" s="28"/>
      <c r="B387" s="44"/>
      <c r="C387" s="44"/>
      <c r="D387" s="44"/>
      <c r="E387" s="44"/>
      <c r="F387" s="44"/>
      <c r="G387" s="44"/>
      <c r="H387" s="28"/>
      <c r="I387" s="28"/>
      <c r="J387" s="28"/>
      <c r="K387" s="28"/>
      <c r="L387" s="28"/>
      <c r="M387" s="28"/>
      <c r="N387" s="28"/>
      <c r="O387" s="28"/>
      <c r="P387" s="28"/>
      <c r="Q387" s="28"/>
      <c r="R387" s="28"/>
      <c r="S387" s="28"/>
      <c r="T387" s="28"/>
      <c r="U387" s="28"/>
      <c r="V387" s="28"/>
      <c r="W387" s="28"/>
      <c r="X387" s="28"/>
      <c r="Y387" s="28"/>
      <c r="Z387" s="59"/>
      <c r="AA387" s="59"/>
    </row>
    <row r="388" spans="1:27" customHeight="1" ht="12.75">
      <c r="A388" s="28"/>
      <c r="B388" s="44"/>
      <c r="C388" s="44"/>
      <c r="D388" s="44"/>
      <c r="E388" s="44"/>
      <c r="F388" s="44"/>
      <c r="G388" s="44"/>
      <c r="H388" s="28"/>
      <c r="I388" s="28"/>
      <c r="J388" s="28"/>
      <c r="K388" s="28"/>
      <c r="L388" s="28"/>
      <c r="M388" s="28"/>
      <c r="N388" s="28"/>
      <c r="O388" s="28"/>
      <c r="P388" s="28"/>
      <c r="Q388" s="28"/>
      <c r="R388" s="28"/>
      <c r="S388" s="28"/>
      <c r="T388" s="28"/>
      <c r="U388" s="28"/>
      <c r="V388" s="28"/>
      <c r="W388" s="28"/>
      <c r="X388" s="28"/>
      <c r="Y388" s="28"/>
      <c r="Z388" s="59"/>
      <c r="AA388" s="59"/>
    </row>
    <row r="389" spans="1:27" customHeight="1" ht="12.75">
      <c r="A389" s="28"/>
      <c r="B389" s="44"/>
      <c r="C389" s="44"/>
      <c r="D389" s="44"/>
      <c r="E389" s="44"/>
      <c r="F389" s="44"/>
      <c r="G389" s="44"/>
      <c r="H389" s="28"/>
      <c r="I389" s="28"/>
      <c r="J389" s="28"/>
      <c r="K389" s="28"/>
      <c r="L389" s="28"/>
      <c r="M389" s="28"/>
      <c r="N389" s="28"/>
      <c r="O389" s="28"/>
      <c r="P389" s="28"/>
      <c r="Q389" s="28"/>
      <c r="R389" s="28"/>
      <c r="S389" s="28"/>
      <c r="T389" s="28"/>
      <c r="U389" s="28"/>
      <c r="V389" s="28"/>
      <c r="W389" s="28"/>
      <c r="X389" s="28"/>
      <c r="Y389" s="28"/>
      <c r="Z389" s="59"/>
      <c r="AA389" s="59"/>
    </row>
    <row r="390" spans="1:27" customHeight="1" ht="25.5">
      <c r="A390" s="28"/>
      <c r="B390" s="44"/>
      <c r="C390" s="44"/>
      <c r="D390" s="44"/>
      <c r="E390" s="44"/>
      <c r="F390" s="44"/>
      <c r="G390" s="44"/>
      <c r="H390" s="28"/>
      <c r="I390" s="28"/>
      <c r="J390" s="28"/>
      <c r="K390" s="28"/>
      <c r="L390" s="28"/>
      <c r="M390" s="28"/>
      <c r="N390" s="28"/>
      <c r="O390" s="28"/>
      <c r="P390" s="28"/>
      <c r="Q390" s="28"/>
      <c r="R390" s="28"/>
      <c r="S390" s="28"/>
      <c r="T390" s="28"/>
      <c r="U390" s="28"/>
      <c r="V390" s="28"/>
      <c r="W390" s="28"/>
      <c r="X390" s="28"/>
      <c r="Y390" s="28"/>
      <c r="Z390" s="59"/>
      <c r="AA390" s="59"/>
    </row>
    <row r="391" spans="1:27" customHeight="1" ht="25.5">
      <c r="A391" s="28"/>
      <c r="B391" s="44"/>
      <c r="C391" s="44"/>
      <c r="D391" s="44"/>
      <c r="E391" s="44"/>
      <c r="F391" s="44"/>
      <c r="G391" s="44"/>
      <c r="H391" s="28"/>
      <c r="I391" s="28"/>
      <c r="J391" s="28"/>
      <c r="K391" s="28"/>
      <c r="L391" s="28"/>
      <c r="M391" s="28"/>
      <c r="N391" s="28"/>
      <c r="O391" s="28"/>
      <c r="P391" s="28"/>
      <c r="Q391" s="28"/>
      <c r="R391" s="28"/>
      <c r="S391" s="28"/>
      <c r="T391" s="28"/>
      <c r="U391" s="28"/>
      <c r="V391" s="28"/>
      <c r="W391" s="28"/>
      <c r="X391" s="28"/>
      <c r="Y391" s="28"/>
      <c r="Z391" s="59"/>
      <c r="AA391" s="59"/>
    </row>
    <row r="392" spans="1:27" customHeight="1" ht="12.75">
      <c r="A392" s="28"/>
      <c r="B392" s="44"/>
      <c r="C392" s="44"/>
      <c r="D392" s="44"/>
      <c r="E392" s="44"/>
      <c r="F392" s="44"/>
      <c r="G392" s="44"/>
      <c r="H392" s="28"/>
      <c r="I392" s="28"/>
      <c r="J392" s="28"/>
      <c r="K392" s="28"/>
      <c r="L392" s="28"/>
      <c r="M392" s="28"/>
      <c r="N392" s="28"/>
      <c r="O392" s="28"/>
      <c r="P392" s="28"/>
      <c r="Q392" s="28"/>
      <c r="R392" s="28"/>
      <c r="S392" s="28"/>
      <c r="T392" s="28"/>
      <c r="U392" s="28"/>
      <c r="V392" s="28"/>
      <c r="W392" s="28"/>
      <c r="X392" s="28"/>
      <c r="Y392" s="28"/>
      <c r="Z392" s="59"/>
      <c r="AA392" s="59"/>
    </row>
    <row r="393" spans="1:27" customHeight="1" ht="25.5">
      <c r="A393" s="28"/>
      <c r="B393" s="44"/>
      <c r="C393" s="44"/>
      <c r="D393" s="44"/>
      <c r="E393" s="44"/>
      <c r="F393" s="44"/>
      <c r="G393" s="44"/>
      <c r="H393" s="28"/>
      <c r="I393" s="28"/>
      <c r="J393" s="28"/>
      <c r="K393" s="28"/>
      <c r="L393" s="28"/>
      <c r="M393" s="28"/>
      <c r="N393" s="28"/>
      <c r="O393" s="28"/>
      <c r="P393" s="28"/>
      <c r="Q393" s="28"/>
      <c r="R393" s="28"/>
      <c r="S393" s="28"/>
      <c r="T393" s="28"/>
      <c r="U393" s="28"/>
      <c r="V393" s="28"/>
      <c r="W393" s="28"/>
      <c r="X393" s="28"/>
      <c r="Y393" s="28"/>
      <c r="Z393" s="59"/>
      <c r="AA393" s="59"/>
    </row>
    <row r="394" spans="1:27" customHeight="1" ht="12.75">
      <c r="A394" s="28"/>
      <c r="B394" s="44"/>
      <c r="C394" s="44"/>
      <c r="D394" s="44"/>
      <c r="E394" s="44"/>
      <c r="F394" s="44"/>
      <c r="G394" s="44"/>
      <c r="H394" s="28"/>
      <c r="I394" s="28"/>
      <c r="J394" s="28"/>
      <c r="K394" s="28"/>
      <c r="L394" s="28"/>
      <c r="M394" s="28"/>
      <c r="N394" s="28"/>
      <c r="O394" s="28"/>
      <c r="P394" s="28"/>
      <c r="Q394" s="28"/>
      <c r="R394" s="28"/>
      <c r="S394" s="28"/>
      <c r="T394" s="28"/>
      <c r="U394" s="28"/>
      <c r="V394" s="28"/>
      <c r="W394" s="28"/>
      <c r="X394" s="28"/>
      <c r="Y394" s="28"/>
      <c r="Z394" s="59"/>
      <c r="AA394" s="59"/>
    </row>
    <row r="395" spans="1:27" customHeight="1" ht="12.75">
      <c r="A395" s="28"/>
      <c r="B395" s="44"/>
      <c r="C395" s="44"/>
      <c r="D395" s="44"/>
      <c r="E395" s="44"/>
      <c r="F395" s="44"/>
      <c r="G395" s="44"/>
      <c r="H395" s="28"/>
      <c r="I395" s="28"/>
      <c r="J395" s="28"/>
      <c r="K395" s="28"/>
      <c r="L395" s="28"/>
      <c r="M395" s="28"/>
      <c r="N395" s="28"/>
      <c r="O395" s="28"/>
      <c r="P395" s="28"/>
      <c r="Q395" s="28"/>
      <c r="R395" s="28"/>
      <c r="S395" s="28"/>
      <c r="T395" s="28"/>
      <c r="U395" s="28"/>
      <c r="V395" s="28"/>
      <c r="W395" s="28"/>
      <c r="X395" s="28"/>
      <c r="Y395" s="28"/>
      <c r="Z395" s="59"/>
      <c r="AA395" s="59"/>
    </row>
    <row r="396" spans="1:27" customHeight="1" ht="12.75">
      <c r="A396" s="28"/>
      <c r="B396" s="44"/>
      <c r="C396" s="44"/>
      <c r="D396" s="44"/>
      <c r="E396" s="44"/>
      <c r="F396" s="44"/>
      <c r="G396" s="44"/>
      <c r="H396" s="28"/>
      <c r="I396" s="28"/>
      <c r="J396" s="28"/>
      <c r="K396" s="28"/>
      <c r="L396" s="28"/>
      <c r="M396" s="28"/>
      <c r="N396" s="28"/>
      <c r="O396" s="28"/>
      <c r="P396" s="28"/>
      <c r="Q396" s="28"/>
      <c r="R396" s="28"/>
      <c r="S396" s="28"/>
      <c r="T396" s="28"/>
      <c r="U396" s="28"/>
      <c r="V396" s="28"/>
      <c r="W396" s="28"/>
      <c r="X396" s="28"/>
      <c r="Y396" s="28"/>
      <c r="Z396" s="59"/>
      <c r="AA396" s="59"/>
    </row>
    <row r="397" spans="1:27" customHeight="1" ht="25.5">
      <c r="A397" s="28"/>
      <c r="B397" s="44"/>
      <c r="C397" s="44"/>
      <c r="D397" s="44"/>
      <c r="E397" s="44"/>
      <c r="F397" s="44"/>
      <c r="G397" s="44"/>
      <c r="H397" s="28"/>
      <c r="I397" s="28"/>
      <c r="J397" s="28"/>
      <c r="K397" s="28"/>
      <c r="L397" s="28"/>
      <c r="M397" s="28"/>
      <c r="N397" s="28"/>
      <c r="O397" s="28"/>
      <c r="P397" s="28"/>
      <c r="Q397" s="28"/>
      <c r="R397" s="28"/>
      <c r="S397" s="28"/>
      <c r="T397" s="28"/>
      <c r="U397" s="28"/>
      <c r="V397" s="28"/>
      <c r="W397" s="28"/>
      <c r="X397" s="28"/>
      <c r="Y397" s="28"/>
      <c r="Z397" s="59"/>
      <c r="AA397" s="59"/>
    </row>
    <row r="398" spans="1:27" customHeight="1" ht="12.75">
      <c r="A398" s="28"/>
      <c r="B398" s="44"/>
      <c r="C398" s="44"/>
      <c r="D398" s="44"/>
      <c r="E398" s="44"/>
      <c r="F398" s="44"/>
      <c r="G398" s="44"/>
      <c r="H398" s="28"/>
      <c r="I398" s="28"/>
      <c r="J398" s="28"/>
      <c r="K398" s="28"/>
      <c r="L398" s="28"/>
      <c r="M398" s="28"/>
      <c r="N398" s="28"/>
      <c r="O398" s="28"/>
      <c r="P398" s="28"/>
      <c r="Q398" s="28"/>
      <c r="R398" s="28"/>
      <c r="S398" s="28"/>
      <c r="T398" s="28"/>
      <c r="U398" s="28"/>
      <c r="V398" s="28"/>
      <c r="W398" s="28"/>
      <c r="X398" s="28"/>
      <c r="Y398" s="28"/>
      <c r="Z398" s="59"/>
      <c r="AA398" s="59"/>
    </row>
    <row r="399" spans="1:27" customHeight="1" ht="12.75">
      <c r="A399" s="28"/>
      <c r="B399" s="44"/>
      <c r="C399" s="44"/>
      <c r="D399" s="44"/>
      <c r="E399" s="44"/>
      <c r="F399" s="44"/>
      <c r="G399" s="44"/>
      <c r="H399" s="28"/>
      <c r="I399" s="28"/>
      <c r="J399" s="28"/>
      <c r="K399" s="28"/>
      <c r="L399" s="28"/>
      <c r="M399" s="28"/>
      <c r="N399" s="28"/>
      <c r="O399" s="28"/>
      <c r="P399" s="28"/>
      <c r="Q399" s="28"/>
      <c r="R399" s="28"/>
      <c r="S399" s="28"/>
      <c r="T399" s="28"/>
      <c r="U399" s="28"/>
      <c r="V399" s="28"/>
      <c r="W399" s="28"/>
      <c r="X399" s="28"/>
      <c r="Y399" s="28"/>
      <c r="Z399" s="59"/>
      <c r="AA399" s="59"/>
    </row>
    <row r="400" spans="1:27" customHeight="1" ht="12.75">
      <c r="A400" s="28"/>
      <c r="B400" s="44"/>
      <c r="C400" s="44"/>
      <c r="D400" s="44"/>
      <c r="E400" s="44"/>
      <c r="F400" s="44"/>
      <c r="G400" s="44"/>
      <c r="H400" s="28"/>
      <c r="I400" s="28"/>
      <c r="J400" s="28"/>
      <c r="K400" s="28"/>
      <c r="L400" s="28"/>
      <c r="M400" s="28"/>
      <c r="N400" s="28"/>
      <c r="O400" s="28"/>
      <c r="P400" s="28"/>
      <c r="Q400" s="28"/>
      <c r="R400" s="28"/>
      <c r="S400" s="28"/>
      <c r="T400" s="28"/>
      <c r="U400" s="28"/>
      <c r="V400" s="28"/>
      <c r="W400" s="28"/>
      <c r="X400" s="28"/>
      <c r="Y400" s="28"/>
      <c r="Z400" s="59"/>
      <c r="AA400" s="59"/>
    </row>
    <row r="401" spans="1:27" customHeight="1" ht="12.75">
      <c r="A401" s="28"/>
      <c r="B401" s="44"/>
      <c r="C401" s="44"/>
      <c r="D401" s="44"/>
      <c r="E401" s="44"/>
      <c r="F401" s="44"/>
      <c r="G401" s="44"/>
      <c r="H401" s="28"/>
      <c r="I401" s="28"/>
      <c r="J401" s="28"/>
      <c r="K401" s="28"/>
      <c r="L401" s="28"/>
      <c r="M401" s="28"/>
      <c r="N401" s="28"/>
      <c r="O401" s="28"/>
      <c r="P401" s="28"/>
      <c r="Q401" s="28"/>
      <c r="R401" s="28"/>
      <c r="S401" s="28"/>
      <c r="T401" s="28"/>
      <c r="U401" s="28"/>
      <c r="V401" s="28"/>
      <c r="W401" s="28"/>
      <c r="X401" s="28"/>
      <c r="Y401" s="28"/>
      <c r="Z401" s="59"/>
      <c r="AA401" s="59"/>
    </row>
    <row r="402" spans="1:27" customHeight="1" ht="25.5">
      <c r="A402" s="28"/>
      <c r="B402" s="44"/>
      <c r="C402" s="44"/>
      <c r="D402" s="44"/>
      <c r="E402" s="44"/>
      <c r="F402" s="44"/>
      <c r="G402" s="44"/>
      <c r="H402" s="28"/>
      <c r="I402" s="28"/>
      <c r="J402" s="28"/>
      <c r="K402" s="28"/>
      <c r="L402" s="28"/>
      <c r="M402" s="28"/>
      <c r="N402" s="28"/>
      <c r="O402" s="28"/>
      <c r="P402" s="28"/>
      <c r="Q402" s="28"/>
      <c r="R402" s="28"/>
      <c r="S402" s="28"/>
      <c r="T402" s="28"/>
      <c r="U402" s="28"/>
      <c r="V402" s="28"/>
      <c r="W402" s="28"/>
      <c r="X402" s="28"/>
      <c r="Y402" s="28"/>
      <c r="Z402" s="59"/>
      <c r="AA402" s="59"/>
    </row>
    <row r="403" spans="1:27" customHeight="1" ht="12.75">
      <c r="A403" s="28"/>
      <c r="B403" s="44"/>
      <c r="C403" s="44"/>
      <c r="D403" s="44"/>
      <c r="E403" s="44"/>
      <c r="F403" s="44"/>
      <c r="G403" s="44"/>
      <c r="H403" s="28"/>
      <c r="I403" s="28"/>
      <c r="J403" s="28"/>
      <c r="K403" s="28"/>
      <c r="L403" s="28"/>
      <c r="M403" s="28"/>
      <c r="N403" s="28"/>
      <c r="O403" s="28"/>
      <c r="P403" s="28"/>
      <c r="Q403" s="28"/>
      <c r="R403" s="28"/>
      <c r="S403" s="28"/>
      <c r="T403" s="28"/>
      <c r="U403" s="28"/>
      <c r="V403" s="28"/>
      <c r="W403" s="28"/>
      <c r="X403" s="28"/>
      <c r="Y403" s="28"/>
      <c r="Z403" s="59"/>
      <c r="AA403" s="59"/>
    </row>
    <row r="404" spans="1:27" customHeight="1" ht="12.75">
      <c r="A404" s="28"/>
      <c r="B404" s="44"/>
      <c r="C404" s="44"/>
      <c r="D404" s="44"/>
      <c r="E404" s="44"/>
      <c r="F404" s="44"/>
      <c r="G404" s="44"/>
      <c r="H404" s="28"/>
      <c r="I404" s="28"/>
      <c r="J404" s="28"/>
      <c r="K404" s="28"/>
      <c r="L404" s="28"/>
      <c r="M404" s="28"/>
      <c r="N404" s="28"/>
      <c r="O404" s="28"/>
      <c r="P404" s="28"/>
      <c r="Q404" s="28"/>
      <c r="R404" s="28"/>
      <c r="S404" s="28"/>
      <c r="T404" s="28"/>
      <c r="U404" s="28"/>
      <c r="V404" s="28"/>
      <c r="W404" s="28"/>
      <c r="X404" s="28"/>
      <c r="Y404" s="28"/>
      <c r="Z404" s="59"/>
      <c r="AA404" s="59"/>
    </row>
    <row r="405" spans="1:27" customHeight="1" ht="12.75">
      <c r="A405" s="28"/>
      <c r="B405" s="44"/>
      <c r="C405" s="44"/>
      <c r="D405" s="44"/>
      <c r="E405" s="44"/>
      <c r="F405" s="44"/>
      <c r="G405" s="44"/>
      <c r="H405" s="28"/>
      <c r="I405" s="28"/>
      <c r="J405" s="28"/>
      <c r="K405" s="28"/>
      <c r="L405" s="28"/>
      <c r="M405" s="28"/>
      <c r="N405" s="28"/>
      <c r="O405" s="28"/>
      <c r="P405" s="28"/>
      <c r="Q405" s="28"/>
      <c r="R405" s="28"/>
      <c r="S405" s="28"/>
      <c r="T405" s="28"/>
      <c r="U405" s="28"/>
      <c r="V405" s="28"/>
      <c r="W405" s="28"/>
      <c r="X405" s="28"/>
      <c r="Y405" s="28"/>
      <c r="Z405" s="59"/>
      <c r="AA405" s="59"/>
    </row>
    <row r="406" spans="1:27" customHeight="1" ht="25.5">
      <c r="A406" s="28"/>
      <c r="B406" s="44"/>
      <c r="C406" s="44"/>
      <c r="D406" s="44"/>
      <c r="E406" s="44"/>
      <c r="F406" s="44"/>
      <c r="G406" s="44"/>
      <c r="H406" s="28"/>
      <c r="I406" s="28"/>
      <c r="J406" s="28"/>
      <c r="K406" s="28"/>
      <c r="L406" s="28"/>
      <c r="M406" s="28"/>
      <c r="N406" s="28"/>
      <c r="O406" s="28"/>
      <c r="P406" s="28"/>
      <c r="Q406" s="28"/>
      <c r="R406" s="28"/>
      <c r="S406" s="28"/>
      <c r="T406" s="28"/>
      <c r="U406" s="28"/>
      <c r="V406" s="28"/>
      <c r="W406" s="28"/>
      <c r="X406" s="28"/>
      <c r="Y406" s="28"/>
      <c r="Z406" s="59"/>
      <c r="AA406" s="59"/>
    </row>
    <row r="407" spans="1:27" customHeight="1" ht="12.75">
      <c r="A407" s="28"/>
      <c r="B407" s="44"/>
      <c r="C407" s="44"/>
      <c r="D407" s="44"/>
      <c r="E407" s="44"/>
      <c r="F407" s="44"/>
      <c r="G407" s="44"/>
      <c r="H407" s="28"/>
      <c r="I407" s="28"/>
      <c r="J407" s="28"/>
      <c r="K407" s="28"/>
      <c r="L407" s="28"/>
      <c r="M407" s="28"/>
      <c r="N407" s="28"/>
      <c r="O407" s="28"/>
      <c r="P407" s="28"/>
      <c r="Q407" s="28"/>
      <c r="R407" s="28"/>
      <c r="S407" s="28"/>
      <c r="T407" s="28"/>
      <c r="U407" s="28"/>
      <c r="V407" s="28"/>
      <c r="W407" s="28"/>
      <c r="X407" s="28"/>
      <c r="Y407" s="28"/>
      <c r="Z407" s="59"/>
      <c r="AA407" s="59"/>
    </row>
    <row r="408" spans="1:27" customHeight="1" ht="12.75">
      <c r="A408" s="28"/>
      <c r="B408" s="44"/>
      <c r="C408" s="44"/>
      <c r="D408" s="44"/>
      <c r="E408" s="44"/>
      <c r="F408" s="44"/>
      <c r="G408" s="44"/>
      <c r="H408" s="28"/>
      <c r="I408" s="28"/>
      <c r="J408" s="28"/>
      <c r="K408" s="28"/>
      <c r="L408" s="28"/>
      <c r="M408" s="28"/>
      <c r="N408" s="28"/>
      <c r="O408" s="28"/>
      <c r="P408" s="28"/>
      <c r="Q408" s="28"/>
      <c r="R408" s="28"/>
      <c r="S408" s="28"/>
      <c r="T408" s="28"/>
      <c r="U408" s="28"/>
      <c r="V408" s="28"/>
      <c r="W408" s="28"/>
      <c r="X408" s="28"/>
      <c r="Y408" s="28"/>
      <c r="Z408" s="59"/>
      <c r="AA408" s="59"/>
    </row>
    <row r="409" spans="1:27" customHeight="1" ht="12.75">
      <c r="A409" s="28"/>
      <c r="B409" s="44"/>
      <c r="C409" s="44"/>
      <c r="D409" s="44"/>
      <c r="E409" s="44"/>
      <c r="F409" s="44"/>
      <c r="G409" s="44"/>
      <c r="H409" s="28"/>
      <c r="I409" s="28"/>
      <c r="J409" s="28"/>
      <c r="K409" s="28"/>
      <c r="L409" s="28"/>
      <c r="M409" s="28"/>
      <c r="N409" s="28"/>
      <c r="O409" s="28"/>
      <c r="P409" s="28"/>
      <c r="Q409" s="28"/>
      <c r="R409" s="28"/>
      <c r="S409" s="28"/>
      <c r="T409" s="28"/>
      <c r="U409" s="28"/>
      <c r="V409" s="28"/>
      <c r="W409" s="28"/>
      <c r="X409" s="28"/>
      <c r="Y409" s="28"/>
      <c r="Z409" s="59"/>
      <c r="AA409" s="59"/>
    </row>
    <row r="410" spans="1:27" customHeight="1" ht="12.75">
      <c r="A410" s="28"/>
      <c r="B410" s="44"/>
      <c r="C410" s="44"/>
      <c r="D410" s="44"/>
      <c r="E410" s="44"/>
      <c r="F410" s="44"/>
      <c r="G410" s="44"/>
      <c r="H410" s="28"/>
      <c r="I410" s="28"/>
      <c r="J410" s="28"/>
      <c r="K410" s="28"/>
      <c r="L410" s="28"/>
      <c r="M410" s="28"/>
      <c r="N410" s="28"/>
      <c r="O410" s="28"/>
      <c r="P410" s="28"/>
      <c r="Q410" s="28"/>
      <c r="R410" s="28"/>
      <c r="S410" s="28"/>
      <c r="T410" s="28"/>
      <c r="U410" s="28"/>
      <c r="V410" s="28"/>
      <c r="W410" s="28"/>
      <c r="X410" s="28"/>
      <c r="Y410" s="28"/>
      <c r="Z410" s="59"/>
      <c r="AA410" s="59"/>
    </row>
    <row r="411" spans="1:27" customHeight="1" ht="25.5">
      <c r="A411" s="28"/>
      <c r="B411" s="44"/>
      <c r="C411" s="44"/>
      <c r="D411" s="44"/>
      <c r="E411" s="44"/>
      <c r="F411" s="44"/>
      <c r="G411" s="44"/>
      <c r="H411" s="28"/>
      <c r="I411" s="28"/>
      <c r="J411" s="28"/>
      <c r="K411" s="28"/>
      <c r="L411" s="28"/>
      <c r="M411" s="28"/>
      <c r="N411" s="28"/>
      <c r="O411" s="28"/>
      <c r="P411" s="28"/>
      <c r="Q411" s="28"/>
      <c r="R411" s="28"/>
      <c r="S411" s="28"/>
      <c r="T411" s="28"/>
      <c r="U411" s="28"/>
      <c r="V411" s="28"/>
      <c r="W411" s="28"/>
      <c r="X411" s="28"/>
      <c r="Y411" s="28"/>
      <c r="Z411" s="59"/>
      <c r="AA411" s="59"/>
    </row>
    <row r="412" spans="1:27" customHeight="1" ht="12.75">
      <c r="A412" s="28"/>
      <c r="B412" s="44"/>
      <c r="C412" s="44"/>
      <c r="D412" s="44"/>
      <c r="E412" s="44"/>
      <c r="F412" s="44"/>
      <c r="G412" s="44"/>
      <c r="H412" s="28"/>
      <c r="I412" s="28"/>
      <c r="J412" s="28"/>
      <c r="K412" s="28"/>
      <c r="L412" s="28"/>
      <c r="M412" s="28"/>
      <c r="N412" s="28"/>
      <c r="O412" s="28"/>
      <c r="P412" s="28"/>
      <c r="Q412" s="28"/>
      <c r="R412" s="28"/>
      <c r="S412" s="28"/>
      <c r="T412" s="28"/>
      <c r="U412" s="28"/>
      <c r="V412" s="28"/>
      <c r="W412" s="28"/>
      <c r="X412" s="28"/>
      <c r="Y412" s="28"/>
      <c r="Z412" s="59"/>
      <c r="AA412" s="59"/>
    </row>
    <row r="413" spans="1:27" customHeight="1" ht="12.75">
      <c r="A413" s="28"/>
      <c r="B413" s="44"/>
      <c r="C413" s="44"/>
      <c r="D413" s="44"/>
      <c r="E413" s="44"/>
      <c r="F413" s="44"/>
      <c r="G413" s="44"/>
      <c r="H413" s="28"/>
      <c r="I413" s="28"/>
      <c r="J413" s="28"/>
      <c r="K413" s="28"/>
      <c r="L413" s="28"/>
      <c r="M413" s="28"/>
      <c r="N413" s="28"/>
      <c r="O413" s="28"/>
      <c r="P413" s="28"/>
      <c r="Q413" s="28"/>
      <c r="R413" s="28"/>
      <c r="S413" s="28"/>
      <c r="T413" s="28"/>
      <c r="U413" s="28"/>
      <c r="V413" s="28"/>
      <c r="W413" s="28"/>
      <c r="X413" s="28"/>
      <c r="Y413" s="28"/>
      <c r="Z413" s="59"/>
      <c r="AA413" s="59"/>
    </row>
    <row r="414" spans="1:27" customHeight="1" ht="12.75">
      <c r="A414" s="28"/>
      <c r="B414" s="44"/>
      <c r="C414" s="44"/>
      <c r="D414" s="44"/>
      <c r="E414" s="44"/>
      <c r="F414" s="44"/>
      <c r="G414" s="44"/>
      <c r="H414" s="28"/>
      <c r="I414" s="28"/>
      <c r="J414" s="28"/>
      <c r="K414" s="28"/>
      <c r="L414" s="28"/>
      <c r="M414" s="28"/>
      <c r="N414" s="28"/>
      <c r="O414" s="28"/>
      <c r="P414" s="28"/>
      <c r="Q414" s="28"/>
      <c r="R414" s="28"/>
      <c r="S414" s="28"/>
      <c r="T414" s="28"/>
      <c r="U414" s="28"/>
      <c r="V414" s="28"/>
      <c r="W414" s="28"/>
      <c r="X414" s="28"/>
      <c r="Y414" s="28"/>
      <c r="Z414" s="59"/>
      <c r="AA414" s="59"/>
    </row>
    <row r="415" spans="1:27" customHeight="1" ht="12.75">
      <c r="A415" s="28"/>
      <c r="B415" s="44"/>
      <c r="C415" s="44"/>
      <c r="D415" s="44"/>
      <c r="E415" s="44"/>
      <c r="F415" s="44"/>
      <c r="G415" s="44"/>
      <c r="H415" s="28"/>
      <c r="I415" s="28"/>
      <c r="J415" s="28"/>
      <c r="K415" s="28"/>
      <c r="L415" s="28"/>
      <c r="M415" s="28"/>
      <c r="N415" s="28"/>
      <c r="O415" s="28"/>
      <c r="P415" s="28"/>
      <c r="Q415" s="28"/>
      <c r="R415" s="28"/>
      <c r="S415" s="28"/>
      <c r="T415" s="28"/>
      <c r="U415" s="28"/>
      <c r="V415" s="28"/>
      <c r="W415" s="28"/>
      <c r="X415" s="28"/>
      <c r="Y415" s="28"/>
      <c r="Z415" s="59"/>
      <c r="AA415" s="59"/>
    </row>
    <row r="416" spans="1:27" customHeight="1" ht="25.5">
      <c r="A416" s="28"/>
      <c r="B416" s="44"/>
      <c r="C416" s="44"/>
      <c r="D416" s="44"/>
      <c r="E416" s="44"/>
      <c r="F416" s="44"/>
      <c r="G416" s="44"/>
      <c r="H416" s="28"/>
      <c r="I416" s="28"/>
      <c r="J416" s="28"/>
      <c r="K416" s="28"/>
      <c r="L416" s="28"/>
      <c r="M416" s="28"/>
      <c r="N416" s="28"/>
      <c r="O416" s="28"/>
      <c r="P416" s="28"/>
      <c r="Q416" s="28"/>
      <c r="R416" s="28"/>
      <c r="S416" s="28"/>
      <c r="T416" s="28"/>
      <c r="U416" s="28"/>
      <c r="V416" s="28"/>
      <c r="W416" s="28"/>
      <c r="X416" s="28"/>
      <c r="Y416" s="28"/>
      <c r="Z416" s="59"/>
      <c r="AA416" s="59"/>
    </row>
    <row r="417" spans="1:27" customHeight="1" ht="12.75">
      <c r="A417" s="28"/>
      <c r="B417" s="44"/>
      <c r="C417" s="44"/>
      <c r="D417" s="44"/>
      <c r="E417" s="44"/>
      <c r="F417" s="44"/>
      <c r="G417" s="44"/>
      <c r="H417" s="28"/>
      <c r="I417" s="28"/>
      <c r="J417" s="28"/>
      <c r="K417" s="28"/>
      <c r="L417" s="28"/>
      <c r="M417" s="28"/>
      <c r="N417" s="28"/>
      <c r="O417" s="28"/>
      <c r="P417" s="28"/>
      <c r="Q417" s="28"/>
      <c r="R417" s="28"/>
      <c r="S417" s="28"/>
      <c r="T417" s="28"/>
      <c r="U417" s="28"/>
      <c r="V417" s="28"/>
      <c r="W417" s="28"/>
      <c r="X417" s="28"/>
      <c r="Y417" s="28"/>
      <c r="Z417" s="59"/>
      <c r="AA417" s="59"/>
    </row>
    <row r="418" spans="1:27" customHeight="1" ht="12.75">
      <c r="A418" s="28"/>
      <c r="B418" s="44"/>
      <c r="C418" s="44"/>
      <c r="D418" s="44"/>
      <c r="E418" s="44"/>
      <c r="F418" s="44"/>
      <c r="G418" s="44"/>
      <c r="H418" s="28"/>
      <c r="I418" s="28"/>
      <c r="J418" s="28"/>
      <c r="K418" s="28"/>
      <c r="L418" s="28"/>
      <c r="M418" s="28"/>
      <c r="N418" s="28"/>
      <c r="O418" s="28"/>
      <c r="P418" s="28"/>
      <c r="Q418" s="28"/>
      <c r="R418" s="28"/>
      <c r="S418" s="28"/>
      <c r="T418" s="28"/>
      <c r="U418" s="28"/>
      <c r="V418" s="28"/>
      <c r="W418" s="28"/>
      <c r="X418" s="28"/>
      <c r="Y418" s="28"/>
      <c r="Z418" s="59"/>
      <c r="AA418" s="59"/>
    </row>
    <row r="419" spans="1:27" customHeight="1" ht="12.75">
      <c r="A419" s="28"/>
      <c r="B419" s="44"/>
      <c r="C419" s="44"/>
      <c r="D419" s="44"/>
      <c r="E419" s="44"/>
      <c r="F419" s="44"/>
      <c r="G419" s="44"/>
      <c r="H419" s="28"/>
      <c r="I419" s="28"/>
      <c r="J419" s="28"/>
      <c r="K419" s="28"/>
      <c r="L419" s="28"/>
      <c r="M419" s="28"/>
      <c r="N419" s="28"/>
      <c r="O419" s="28"/>
      <c r="P419" s="28"/>
      <c r="Q419" s="28"/>
      <c r="R419" s="28"/>
      <c r="S419" s="28"/>
      <c r="T419" s="28"/>
      <c r="U419" s="28"/>
      <c r="V419" s="28"/>
      <c r="W419" s="28"/>
      <c r="X419" s="28"/>
      <c r="Y419" s="28"/>
      <c r="Z419" s="59"/>
      <c r="AA419" s="59"/>
    </row>
    <row r="420" spans="1:27" customHeight="1" ht="12.75">
      <c r="A420" s="28"/>
      <c r="B420" s="44"/>
      <c r="C420" s="44"/>
      <c r="D420" s="44"/>
      <c r="E420" s="44"/>
      <c r="F420" s="44"/>
      <c r="G420" s="44"/>
      <c r="H420" s="28"/>
      <c r="I420" s="28"/>
      <c r="J420" s="28"/>
      <c r="K420" s="28"/>
      <c r="L420" s="28"/>
      <c r="M420" s="28"/>
      <c r="N420" s="28"/>
      <c r="O420" s="28"/>
      <c r="P420" s="28"/>
      <c r="Q420" s="28"/>
      <c r="R420" s="28"/>
      <c r="S420" s="28"/>
      <c r="T420" s="28"/>
      <c r="U420" s="28"/>
      <c r="V420" s="28"/>
      <c r="W420" s="28"/>
      <c r="X420" s="28"/>
      <c r="Y420" s="28"/>
      <c r="Z420" s="59"/>
      <c r="AA420" s="59"/>
    </row>
    <row r="421" spans="1:27" customHeight="1" ht="25.5">
      <c r="A421" s="28"/>
      <c r="B421" s="44"/>
      <c r="C421" s="44"/>
      <c r="D421" s="44"/>
      <c r="E421" s="44"/>
      <c r="F421" s="44"/>
      <c r="G421" s="44"/>
      <c r="H421" s="28"/>
      <c r="I421" s="28"/>
      <c r="J421" s="28"/>
      <c r="K421" s="28"/>
      <c r="L421" s="28"/>
      <c r="M421" s="28"/>
      <c r="N421" s="28"/>
      <c r="O421" s="28"/>
      <c r="P421" s="28"/>
      <c r="Q421" s="28"/>
      <c r="R421" s="28"/>
      <c r="S421" s="28"/>
      <c r="T421" s="28"/>
      <c r="U421" s="28"/>
      <c r="V421" s="28"/>
      <c r="W421" s="28"/>
      <c r="X421" s="28"/>
      <c r="Y421" s="28"/>
      <c r="Z421" s="59"/>
      <c r="AA421" s="59"/>
    </row>
    <row r="422" spans="1:27" customHeight="1" ht="12.75">
      <c r="A422" s="28"/>
      <c r="B422" s="44"/>
      <c r="C422" s="44"/>
      <c r="D422" s="44"/>
      <c r="E422" s="44"/>
      <c r="F422" s="44"/>
      <c r="G422" s="44"/>
      <c r="H422" s="28"/>
      <c r="I422" s="28"/>
      <c r="J422" s="28"/>
      <c r="K422" s="28"/>
      <c r="L422" s="28"/>
      <c r="M422" s="28"/>
      <c r="N422" s="28"/>
      <c r="O422" s="28"/>
      <c r="P422" s="28"/>
      <c r="Q422" s="28"/>
      <c r="R422" s="28"/>
      <c r="S422" s="28"/>
      <c r="T422" s="28"/>
      <c r="U422" s="28"/>
      <c r="V422" s="28"/>
      <c r="W422" s="28"/>
      <c r="X422" s="28"/>
      <c r="Y422" s="28"/>
      <c r="Z422" s="59"/>
      <c r="AA422" s="59"/>
    </row>
    <row r="423" spans="1:27" customHeight="1" ht="25.5">
      <c r="A423" s="28"/>
      <c r="B423" s="44"/>
      <c r="C423" s="44"/>
      <c r="D423" s="44"/>
      <c r="E423" s="44"/>
      <c r="F423" s="44"/>
      <c r="G423" s="44"/>
      <c r="H423" s="28"/>
      <c r="I423" s="28"/>
      <c r="J423" s="28"/>
      <c r="K423" s="28"/>
      <c r="L423" s="28"/>
      <c r="M423" s="28"/>
      <c r="N423" s="28"/>
      <c r="O423" s="28"/>
      <c r="P423" s="28"/>
      <c r="Q423" s="28"/>
      <c r="R423" s="28"/>
      <c r="S423" s="28"/>
      <c r="T423" s="28"/>
      <c r="U423" s="28"/>
      <c r="V423" s="28"/>
      <c r="W423" s="28"/>
      <c r="X423" s="28"/>
      <c r="Y423" s="28"/>
      <c r="Z423" s="59"/>
      <c r="AA423" s="59"/>
    </row>
    <row r="424" spans="1:27" customHeight="1" ht="25.5">
      <c r="A424" s="28"/>
      <c r="B424" s="44"/>
      <c r="C424" s="44"/>
      <c r="D424" s="44"/>
      <c r="E424" s="44"/>
      <c r="F424" s="44"/>
      <c r="G424" s="44"/>
      <c r="H424" s="28"/>
      <c r="I424" s="28"/>
      <c r="J424" s="28"/>
      <c r="K424" s="28"/>
      <c r="L424" s="28"/>
      <c r="M424" s="28"/>
      <c r="N424" s="28"/>
      <c r="O424" s="28"/>
      <c r="P424" s="28"/>
      <c r="Q424" s="28"/>
      <c r="R424" s="28"/>
      <c r="S424" s="28"/>
      <c r="T424" s="28"/>
      <c r="U424" s="28"/>
      <c r="V424" s="28"/>
      <c r="W424" s="28"/>
      <c r="X424" s="28"/>
      <c r="Y424" s="28"/>
      <c r="Z424" s="59"/>
      <c r="AA424" s="59"/>
    </row>
    <row r="425" spans="1:27" customHeight="1" ht="25.5">
      <c r="A425" s="28"/>
      <c r="B425" s="44"/>
      <c r="C425" s="44"/>
      <c r="D425" s="44"/>
      <c r="E425" s="44"/>
      <c r="F425" s="44"/>
      <c r="G425" s="44"/>
      <c r="H425" s="28"/>
      <c r="I425" s="28"/>
      <c r="J425" s="28"/>
      <c r="K425" s="28"/>
      <c r="L425" s="28"/>
      <c r="M425" s="28"/>
      <c r="N425" s="28"/>
      <c r="O425" s="28"/>
      <c r="P425" s="28"/>
      <c r="Q425" s="28"/>
      <c r="R425" s="28"/>
      <c r="S425" s="28"/>
      <c r="T425" s="28"/>
      <c r="U425" s="28"/>
      <c r="V425" s="28"/>
      <c r="W425" s="28"/>
      <c r="X425" s="28"/>
      <c r="Y425" s="28"/>
      <c r="Z425" s="59"/>
      <c r="AA425" s="59"/>
    </row>
    <row r="426" spans="1:27" customHeight="1" ht="12.75">
      <c r="A426" s="28"/>
      <c r="B426" s="44"/>
      <c r="C426" s="44"/>
      <c r="D426" s="44"/>
      <c r="E426" s="44"/>
      <c r="F426" s="44"/>
      <c r="G426" s="44"/>
      <c r="H426" s="28"/>
      <c r="I426" s="28"/>
      <c r="J426" s="28"/>
      <c r="K426" s="28"/>
      <c r="L426" s="28"/>
      <c r="M426" s="28"/>
      <c r="N426" s="28"/>
      <c r="O426" s="28"/>
      <c r="P426" s="28"/>
      <c r="Q426" s="28"/>
      <c r="R426" s="28"/>
      <c r="S426" s="28"/>
      <c r="T426" s="28"/>
      <c r="U426" s="28"/>
      <c r="V426" s="28"/>
      <c r="W426" s="28"/>
      <c r="X426" s="28"/>
      <c r="Y426" s="28"/>
      <c r="Z426" s="59"/>
      <c r="AA426" s="59"/>
    </row>
    <row r="427" spans="1:27" customHeight="1" ht="12.75">
      <c r="A427" s="28"/>
      <c r="B427" s="44"/>
      <c r="C427" s="44"/>
      <c r="D427" s="44"/>
      <c r="E427" s="44"/>
      <c r="F427" s="44"/>
      <c r="G427" s="44"/>
      <c r="H427" s="28"/>
      <c r="I427" s="28"/>
      <c r="J427" s="28"/>
      <c r="K427" s="28"/>
      <c r="L427" s="28"/>
      <c r="M427" s="28"/>
      <c r="N427" s="28"/>
      <c r="O427" s="28"/>
      <c r="P427" s="28"/>
      <c r="Q427" s="28"/>
      <c r="R427" s="28"/>
      <c r="S427" s="28"/>
      <c r="T427" s="28"/>
      <c r="U427" s="28"/>
      <c r="V427" s="28"/>
      <c r="W427" s="28"/>
      <c r="X427" s="28"/>
      <c r="Y427" s="28"/>
      <c r="Z427" s="59"/>
      <c r="AA427" s="59"/>
    </row>
    <row r="428" spans="1:27" customHeight="1" ht="12.75">
      <c r="A428" s="28"/>
      <c r="B428" s="44"/>
      <c r="C428" s="44"/>
      <c r="D428" s="44"/>
      <c r="E428" s="44"/>
      <c r="F428" s="44"/>
      <c r="G428" s="44"/>
      <c r="H428" s="28"/>
      <c r="I428" s="28"/>
      <c r="J428" s="28"/>
      <c r="K428" s="28"/>
      <c r="L428" s="28"/>
      <c r="M428" s="28"/>
      <c r="N428" s="28"/>
      <c r="O428" s="28"/>
      <c r="P428" s="28"/>
      <c r="Q428" s="28"/>
      <c r="R428" s="28"/>
      <c r="S428" s="28"/>
      <c r="T428" s="28"/>
      <c r="U428" s="28"/>
      <c r="V428" s="28"/>
      <c r="W428" s="28"/>
      <c r="X428" s="28"/>
      <c r="Y428" s="28"/>
      <c r="Z428" s="59"/>
      <c r="AA428" s="59"/>
    </row>
    <row r="429" spans="1:27" customHeight="1" ht="25.5">
      <c r="A429" s="28"/>
      <c r="B429" s="44"/>
      <c r="C429" s="44"/>
      <c r="D429" s="44"/>
      <c r="E429" s="44"/>
      <c r="F429" s="44"/>
      <c r="G429" s="44"/>
      <c r="H429" s="28"/>
      <c r="I429" s="28"/>
      <c r="J429" s="28"/>
      <c r="K429" s="28"/>
      <c r="L429" s="28"/>
      <c r="M429" s="28"/>
      <c r="N429" s="28"/>
      <c r="O429" s="28"/>
      <c r="P429" s="28"/>
      <c r="Q429" s="28"/>
      <c r="R429" s="28"/>
      <c r="S429" s="28"/>
      <c r="T429" s="28"/>
      <c r="U429" s="28"/>
      <c r="V429" s="28"/>
      <c r="W429" s="28"/>
      <c r="X429" s="28"/>
      <c r="Y429" s="28"/>
      <c r="Z429" s="59"/>
      <c r="AA429" s="59"/>
    </row>
    <row r="430" spans="1:27" customHeight="1" ht="12.75">
      <c r="A430" s="28"/>
      <c r="B430" s="44"/>
      <c r="C430" s="44"/>
      <c r="D430" s="44"/>
      <c r="E430" s="44"/>
      <c r="F430" s="44"/>
      <c r="G430" s="44"/>
      <c r="H430" s="28"/>
      <c r="I430" s="28"/>
      <c r="J430" s="28"/>
      <c r="K430" s="28"/>
      <c r="L430" s="28"/>
      <c r="M430" s="28"/>
      <c r="N430" s="28"/>
      <c r="O430" s="28"/>
      <c r="P430" s="28"/>
      <c r="Q430" s="28"/>
      <c r="R430" s="28"/>
      <c r="S430" s="28"/>
      <c r="T430" s="28"/>
      <c r="U430" s="28"/>
      <c r="V430" s="28"/>
      <c r="W430" s="28"/>
      <c r="X430" s="28"/>
      <c r="Y430" s="28"/>
      <c r="Z430" s="59"/>
      <c r="AA430" s="59"/>
    </row>
    <row r="431" spans="1:27" customHeight="1" ht="12.75">
      <c r="A431" s="28"/>
      <c r="B431" s="44"/>
      <c r="C431" s="44"/>
      <c r="D431" s="44"/>
      <c r="E431" s="44"/>
      <c r="F431" s="44"/>
      <c r="G431" s="44"/>
      <c r="H431" s="28"/>
      <c r="I431" s="28"/>
      <c r="J431" s="28"/>
      <c r="K431" s="28"/>
      <c r="L431" s="28"/>
      <c r="M431" s="28"/>
      <c r="N431" s="28"/>
      <c r="O431" s="28"/>
      <c r="P431" s="28"/>
      <c r="Q431" s="28"/>
      <c r="R431" s="28"/>
      <c r="S431" s="28"/>
      <c r="T431" s="28"/>
      <c r="U431" s="28"/>
      <c r="V431" s="28"/>
      <c r="W431" s="28"/>
      <c r="X431" s="28"/>
      <c r="Y431" s="28"/>
      <c r="Z431" s="59"/>
      <c r="AA431" s="59"/>
    </row>
    <row r="432" spans="1:27" customHeight="1" ht="25.5">
      <c r="A432" s="28"/>
      <c r="B432" s="44"/>
      <c r="C432" s="44"/>
      <c r="D432" s="44"/>
      <c r="E432" s="44"/>
      <c r="F432" s="44"/>
      <c r="G432" s="44"/>
      <c r="H432" s="28"/>
      <c r="I432" s="28"/>
      <c r="J432" s="28"/>
      <c r="K432" s="28"/>
      <c r="L432" s="28"/>
      <c r="M432" s="28"/>
      <c r="N432" s="28"/>
      <c r="O432" s="28"/>
      <c r="P432" s="28"/>
      <c r="Q432" s="28"/>
      <c r="R432" s="28"/>
      <c r="S432" s="28"/>
      <c r="T432" s="28"/>
      <c r="U432" s="28"/>
      <c r="V432" s="28"/>
      <c r="W432" s="28"/>
      <c r="X432" s="28"/>
      <c r="Y432" s="28"/>
      <c r="Z432" s="59"/>
      <c r="AA432" s="59"/>
    </row>
    <row r="433" spans="1:27" customHeight="1" ht="25.5">
      <c r="A433" s="28"/>
      <c r="B433" s="44"/>
      <c r="C433" s="44"/>
      <c r="D433" s="44"/>
      <c r="E433" s="44"/>
      <c r="F433" s="44"/>
      <c r="G433" s="44"/>
      <c r="H433" s="28"/>
      <c r="I433" s="28"/>
      <c r="J433" s="28"/>
      <c r="K433" s="28"/>
      <c r="L433" s="28"/>
      <c r="M433" s="28"/>
      <c r="N433" s="28"/>
      <c r="O433" s="28"/>
      <c r="P433" s="28"/>
      <c r="Q433" s="28"/>
      <c r="R433" s="28"/>
      <c r="S433" s="28"/>
      <c r="T433" s="28"/>
      <c r="U433" s="28"/>
      <c r="V433" s="28"/>
      <c r="W433" s="28"/>
      <c r="X433" s="28"/>
      <c r="Y433" s="28"/>
      <c r="Z433" s="59"/>
      <c r="AA433" s="59"/>
    </row>
    <row r="434" spans="1:27" customHeight="1" ht="12.75">
      <c r="A434" s="28"/>
      <c r="B434" s="44"/>
      <c r="C434" s="44"/>
      <c r="D434" s="44"/>
      <c r="E434" s="44"/>
      <c r="F434" s="44"/>
      <c r="G434" s="44"/>
      <c r="H434" s="28"/>
      <c r="I434" s="28"/>
      <c r="J434" s="28"/>
      <c r="K434" s="28"/>
      <c r="L434" s="28"/>
      <c r="M434" s="28"/>
      <c r="N434" s="28"/>
      <c r="O434" s="28"/>
      <c r="P434" s="28"/>
      <c r="Q434" s="28"/>
      <c r="R434" s="28"/>
      <c r="S434" s="28"/>
      <c r="T434" s="28"/>
      <c r="U434" s="28"/>
      <c r="V434" s="28"/>
      <c r="W434" s="28"/>
      <c r="X434" s="28"/>
      <c r="Y434" s="28"/>
      <c r="Z434" s="59"/>
      <c r="AA434" s="59"/>
    </row>
    <row r="435" spans="1:27" customHeight="1" ht="12.75">
      <c r="A435" s="28"/>
      <c r="B435" s="44"/>
      <c r="C435" s="44"/>
      <c r="D435" s="44"/>
      <c r="E435" s="44"/>
      <c r="F435" s="44"/>
      <c r="G435" s="44"/>
      <c r="H435" s="28"/>
      <c r="I435" s="28"/>
      <c r="J435" s="28"/>
      <c r="K435" s="28"/>
      <c r="L435" s="28"/>
      <c r="M435" s="28"/>
      <c r="N435" s="28"/>
      <c r="O435" s="28"/>
      <c r="P435" s="28"/>
      <c r="Q435" s="28"/>
      <c r="R435" s="28"/>
      <c r="S435" s="28"/>
      <c r="T435" s="28"/>
      <c r="U435" s="28"/>
      <c r="V435" s="28"/>
      <c r="W435" s="28"/>
      <c r="X435" s="28"/>
      <c r="Y435" s="28"/>
      <c r="Z435" s="59"/>
      <c r="AA435" s="59"/>
    </row>
    <row r="436" spans="1:27" customHeight="1" ht="12.75">
      <c r="A436" s="28"/>
      <c r="B436" s="44"/>
      <c r="C436" s="44"/>
      <c r="D436" s="44"/>
      <c r="E436" s="44"/>
      <c r="F436" s="44"/>
      <c r="G436" s="44"/>
      <c r="H436" s="28"/>
      <c r="I436" s="28"/>
      <c r="J436" s="28"/>
      <c r="K436" s="28"/>
      <c r="L436" s="28"/>
      <c r="M436" s="28"/>
      <c r="N436" s="28"/>
      <c r="O436" s="28"/>
      <c r="P436" s="28"/>
      <c r="Q436" s="28"/>
      <c r="R436" s="28"/>
      <c r="S436" s="28"/>
      <c r="T436" s="28"/>
      <c r="U436" s="28"/>
      <c r="V436" s="28"/>
      <c r="W436" s="28"/>
      <c r="X436" s="28"/>
      <c r="Y436" s="28"/>
      <c r="Z436" s="59"/>
      <c r="AA436" s="59"/>
    </row>
    <row r="437" spans="1:27" customHeight="1" ht="12.75">
      <c r="A437" s="28"/>
      <c r="B437" s="44"/>
      <c r="C437" s="44"/>
      <c r="D437" s="44"/>
      <c r="E437" s="44"/>
      <c r="F437" s="44"/>
      <c r="G437" s="44"/>
      <c r="H437" s="28"/>
      <c r="I437" s="28"/>
      <c r="J437" s="28"/>
      <c r="K437" s="28"/>
      <c r="L437" s="28"/>
      <c r="M437" s="28"/>
      <c r="N437" s="28"/>
      <c r="O437" s="28"/>
      <c r="P437" s="28"/>
      <c r="Q437" s="28"/>
      <c r="R437" s="28"/>
      <c r="S437" s="28"/>
      <c r="T437" s="28"/>
      <c r="U437" s="28"/>
      <c r="V437" s="28"/>
      <c r="W437" s="28"/>
      <c r="X437" s="28"/>
      <c r="Y437" s="28"/>
      <c r="Z437" s="59"/>
      <c r="AA437" s="59"/>
    </row>
    <row r="438" spans="1:27" customHeight="1" ht="12.75">
      <c r="A438" s="28"/>
      <c r="B438" s="44"/>
      <c r="C438" s="44"/>
      <c r="D438" s="44"/>
      <c r="E438" s="44"/>
      <c r="F438" s="44"/>
      <c r="G438" s="44"/>
      <c r="H438" s="28"/>
      <c r="I438" s="28"/>
      <c r="J438" s="28"/>
      <c r="K438" s="28"/>
      <c r="L438" s="28"/>
      <c r="M438" s="28"/>
      <c r="N438" s="28"/>
      <c r="O438" s="28"/>
      <c r="P438" s="28"/>
      <c r="Q438" s="28"/>
      <c r="R438" s="28"/>
      <c r="S438" s="28"/>
      <c r="T438" s="28"/>
      <c r="U438" s="28"/>
      <c r="V438" s="28"/>
      <c r="W438" s="28"/>
      <c r="X438" s="28"/>
      <c r="Y438" s="28"/>
      <c r="Z438" s="59"/>
      <c r="AA438" s="59"/>
    </row>
    <row r="439" spans="1:27" customHeight="1" ht="25.5">
      <c r="A439" s="28"/>
      <c r="B439" s="44"/>
      <c r="C439" s="44"/>
      <c r="D439" s="44"/>
      <c r="E439" s="44"/>
      <c r="F439" s="44"/>
      <c r="G439" s="44"/>
      <c r="H439" s="28"/>
      <c r="I439" s="28"/>
      <c r="J439" s="28"/>
      <c r="K439" s="28"/>
      <c r="L439" s="28"/>
      <c r="M439" s="28"/>
      <c r="N439" s="28"/>
      <c r="O439" s="28"/>
      <c r="P439" s="28"/>
      <c r="Q439" s="28"/>
      <c r="R439" s="28"/>
      <c r="S439" s="28"/>
      <c r="T439" s="28"/>
      <c r="U439" s="28"/>
      <c r="V439" s="28"/>
      <c r="W439" s="28"/>
      <c r="X439" s="28"/>
      <c r="Y439" s="28"/>
      <c r="Z439" s="59"/>
      <c r="AA439" s="59"/>
    </row>
    <row r="440" spans="1:27" customHeight="1" ht="12.75">
      <c r="A440" s="28"/>
      <c r="B440" s="44"/>
      <c r="C440" s="44"/>
      <c r="D440" s="44"/>
      <c r="E440" s="44"/>
      <c r="F440" s="44"/>
      <c r="G440" s="44"/>
      <c r="H440" s="28"/>
      <c r="I440" s="28"/>
      <c r="J440" s="28"/>
      <c r="K440" s="28"/>
      <c r="L440" s="28"/>
      <c r="M440" s="28"/>
      <c r="N440" s="28"/>
      <c r="O440" s="28"/>
      <c r="P440" s="28"/>
      <c r="Q440" s="28"/>
      <c r="R440" s="28"/>
      <c r="S440" s="28"/>
      <c r="T440" s="28"/>
      <c r="U440" s="28"/>
      <c r="V440" s="28"/>
      <c r="W440" s="28"/>
      <c r="X440" s="28"/>
      <c r="Y440" s="28"/>
      <c r="Z440" s="59"/>
      <c r="AA440" s="59"/>
    </row>
    <row r="441" spans="1:27" customHeight="1" ht="25.5">
      <c r="A441" s="28"/>
      <c r="B441" s="44"/>
      <c r="C441" s="44"/>
      <c r="D441" s="44"/>
      <c r="E441" s="44"/>
      <c r="F441" s="44"/>
      <c r="G441" s="44"/>
      <c r="H441" s="28"/>
      <c r="I441" s="28"/>
      <c r="J441" s="28"/>
      <c r="K441" s="28"/>
      <c r="L441" s="28"/>
      <c r="M441" s="28"/>
      <c r="N441" s="28"/>
      <c r="O441" s="28"/>
      <c r="P441" s="28"/>
      <c r="Q441" s="28"/>
      <c r="R441" s="28"/>
      <c r="S441" s="28"/>
      <c r="T441" s="28"/>
      <c r="U441" s="28"/>
      <c r="V441" s="28"/>
      <c r="W441" s="28"/>
      <c r="X441" s="28"/>
      <c r="Y441" s="28"/>
      <c r="Z441" s="59"/>
      <c r="AA441" s="59"/>
    </row>
    <row r="442" spans="1:27" customHeight="1" ht="12.75">
      <c r="A442" s="28"/>
      <c r="B442" s="44"/>
      <c r="C442" s="44"/>
      <c r="D442" s="44"/>
      <c r="E442" s="44"/>
      <c r="F442" s="44"/>
      <c r="G442" s="44"/>
      <c r="H442" s="28"/>
      <c r="I442" s="28"/>
      <c r="J442" s="28"/>
      <c r="K442" s="28"/>
      <c r="L442" s="28"/>
      <c r="M442" s="28"/>
      <c r="N442" s="28"/>
      <c r="O442" s="28"/>
      <c r="P442" s="28"/>
      <c r="Q442" s="28"/>
      <c r="R442" s="28"/>
      <c r="S442" s="28"/>
      <c r="T442" s="28"/>
      <c r="U442" s="28"/>
      <c r="V442" s="28"/>
      <c r="W442" s="28"/>
      <c r="X442" s="28"/>
      <c r="Y442" s="28"/>
      <c r="Z442" s="59"/>
      <c r="AA442" s="59"/>
    </row>
    <row r="443" spans="1:27" customHeight="1" ht="12.75">
      <c r="A443" s="28"/>
      <c r="B443" s="44"/>
      <c r="C443" s="44"/>
      <c r="D443" s="44"/>
      <c r="E443" s="44"/>
      <c r="F443" s="44"/>
      <c r="G443" s="44"/>
      <c r="H443" s="28"/>
      <c r="I443" s="28"/>
      <c r="J443" s="28"/>
      <c r="K443" s="28"/>
      <c r="L443" s="28"/>
      <c r="M443" s="28"/>
      <c r="N443" s="28"/>
      <c r="O443" s="28"/>
      <c r="P443" s="28"/>
      <c r="Q443" s="28"/>
      <c r="R443" s="28"/>
      <c r="S443" s="28"/>
      <c r="T443" s="28"/>
      <c r="U443" s="28"/>
      <c r="V443" s="28"/>
      <c r="W443" s="28"/>
      <c r="X443" s="28"/>
      <c r="Y443" s="28"/>
      <c r="Z443" s="59"/>
      <c r="AA443" s="59"/>
    </row>
    <row r="444" spans="1:27" customHeight="1" ht="12.75">
      <c r="A444" s="28"/>
      <c r="B444" s="44"/>
      <c r="C444" s="44"/>
      <c r="D444" s="44"/>
      <c r="E444" s="44"/>
      <c r="F444" s="44"/>
      <c r="G444" s="44"/>
      <c r="H444" s="28"/>
      <c r="I444" s="28"/>
      <c r="J444" s="28"/>
      <c r="K444" s="28"/>
      <c r="L444" s="28"/>
      <c r="M444" s="28"/>
      <c r="N444" s="28"/>
      <c r="O444" s="28"/>
      <c r="P444" s="28"/>
      <c r="Q444" s="28"/>
      <c r="R444" s="28"/>
      <c r="S444" s="28"/>
      <c r="T444" s="28"/>
      <c r="U444" s="28"/>
      <c r="V444" s="28"/>
      <c r="W444" s="28"/>
      <c r="X444" s="28"/>
      <c r="Y444" s="28"/>
      <c r="Z444" s="59"/>
      <c r="AA444" s="59"/>
    </row>
    <row r="445" spans="1:27" customHeight="1" ht="25.5">
      <c r="A445" s="28"/>
      <c r="B445" s="44"/>
      <c r="C445" s="44"/>
      <c r="D445" s="44"/>
      <c r="E445" s="44"/>
      <c r="F445" s="44"/>
      <c r="G445" s="44"/>
      <c r="H445" s="28"/>
      <c r="I445" s="28"/>
      <c r="J445" s="28"/>
      <c r="K445" s="28"/>
      <c r="L445" s="28"/>
      <c r="M445" s="28"/>
      <c r="N445" s="28"/>
      <c r="O445" s="28"/>
      <c r="P445" s="28"/>
      <c r="Q445" s="28"/>
      <c r="R445" s="28"/>
      <c r="S445" s="28"/>
      <c r="T445" s="28"/>
      <c r="U445" s="28"/>
      <c r="V445" s="28"/>
      <c r="W445" s="28"/>
      <c r="X445" s="28"/>
      <c r="Y445" s="28"/>
      <c r="Z445" s="59"/>
      <c r="AA445" s="59"/>
    </row>
    <row r="446" spans="1:27" customHeight="1" ht="12.75">
      <c r="A446" s="28"/>
      <c r="B446" s="44"/>
      <c r="C446" s="44"/>
      <c r="D446" s="44"/>
      <c r="E446" s="44"/>
      <c r="F446" s="44"/>
      <c r="G446" s="44"/>
      <c r="H446" s="28"/>
      <c r="I446" s="28"/>
      <c r="J446" s="28"/>
      <c r="K446" s="28"/>
      <c r="L446" s="28"/>
      <c r="M446" s="28"/>
      <c r="N446" s="28"/>
      <c r="O446" s="28"/>
      <c r="P446" s="28"/>
      <c r="Q446" s="28"/>
      <c r="R446" s="28"/>
      <c r="S446" s="28"/>
      <c r="T446" s="28"/>
      <c r="U446" s="28"/>
      <c r="V446" s="28"/>
      <c r="W446" s="28"/>
      <c r="X446" s="28"/>
      <c r="Y446" s="28"/>
      <c r="Z446" s="59"/>
      <c r="AA446" s="59"/>
    </row>
    <row r="447" spans="1:27" customHeight="1" ht="12.75">
      <c r="A447" s="28"/>
      <c r="B447" s="44"/>
      <c r="C447" s="44"/>
      <c r="D447" s="44"/>
      <c r="E447" s="44"/>
      <c r="F447" s="44"/>
      <c r="G447" s="44"/>
      <c r="H447" s="28"/>
      <c r="I447" s="28"/>
      <c r="J447" s="28"/>
      <c r="K447" s="28"/>
      <c r="L447" s="28"/>
      <c r="M447" s="28"/>
      <c r="N447" s="28"/>
      <c r="O447" s="28"/>
      <c r="P447" s="28"/>
      <c r="Q447" s="28"/>
      <c r="R447" s="28"/>
      <c r="S447" s="28"/>
      <c r="T447" s="28"/>
      <c r="U447" s="28"/>
      <c r="V447" s="28"/>
      <c r="W447" s="28"/>
      <c r="X447" s="28"/>
      <c r="Y447" s="28"/>
      <c r="Z447" s="59"/>
      <c r="AA447" s="59"/>
    </row>
    <row r="448" spans="1:27" customHeight="1" ht="12.75">
      <c r="A448" s="28"/>
      <c r="B448" s="44"/>
      <c r="C448" s="44"/>
      <c r="D448" s="44"/>
      <c r="E448" s="44"/>
      <c r="F448" s="44"/>
      <c r="G448" s="44"/>
      <c r="H448" s="28"/>
      <c r="I448" s="28"/>
      <c r="J448" s="28"/>
      <c r="K448" s="28"/>
      <c r="L448" s="28"/>
      <c r="M448" s="28"/>
      <c r="N448" s="28"/>
      <c r="O448" s="28"/>
      <c r="P448" s="28"/>
      <c r="Q448" s="28"/>
      <c r="R448" s="28"/>
      <c r="S448" s="28"/>
      <c r="T448" s="28"/>
      <c r="U448" s="28"/>
      <c r="V448" s="28"/>
      <c r="W448" s="28"/>
      <c r="X448" s="28"/>
      <c r="Y448" s="28"/>
      <c r="Z448" s="59"/>
      <c r="AA448" s="59"/>
    </row>
    <row r="449" spans="1:27" customHeight="1" ht="12.75">
      <c r="A449" s="28"/>
      <c r="B449" s="44"/>
      <c r="C449" s="44"/>
      <c r="D449" s="44"/>
      <c r="E449" s="44"/>
      <c r="F449" s="44"/>
      <c r="G449" s="44"/>
      <c r="H449" s="28"/>
      <c r="I449" s="28"/>
      <c r="J449" s="28"/>
      <c r="K449" s="28"/>
      <c r="L449" s="28"/>
      <c r="M449" s="28"/>
      <c r="N449" s="28"/>
      <c r="O449" s="28"/>
      <c r="P449" s="28"/>
      <c r="Q449" s="28"/>
      <c r="R449" s="28"/>
      <c r="S449" s="28"/>
      <c r="T449" s="28"/>
      <c r="U449" s="28"/>
      <c r="V449" s="28"/>
      <c r="W449" s="28"/>
      <c r="X449" s="28"/>
      <c r="Y449" s="28"/>
      <c r="Z449" s="59"/>
      <c r="AA449" s="59"/>
    </row>
    <row r="450" spans="1:27" customHeight="1" ht="12.75">
      <c r="A450" s="28"/>
      <c r="B450" s="44"/>
      <c r="C450" s="44"/>
      <c r="D450" s="44"/>
      <c r="E450" s="44"/>
      <c r="F450" s="44"/>
      <c r="G450" s="44"/>
      <c r="H450" s="28"/>
      <c r="I450" s="28"/>
      <c r="J450" s="28"/>
      <c r="K450" s="28"/>
      <c r="L450" s="28"/>
      <c r="M450" s="28"/>
      <c r="N450" s="28"/>
      <c r="O450" s="28"/>
      <c r="P450" s="28"/>
      <c r="Q450" s="28"/>
      <c r="R450" s="28"/>
      <c r="S450" s="28"/>
      <c r="T450" s="28"/>
      <c r="U450" s="28"/>
      <c r="V450" s="28"/>
      <c r="W450" s="28"/>
      <c r="X450" s="28"/>
      <c r="Y450" s="28"/>
      <c r="Z450" s="59"/>
      <c r="AA450" s="59"/>
    </row>
    <row r="451" spans="1:27" customHeight="1" ht="12.75">
      <c r="A451" s="28"/>
      <c r="B451" s="44"/>
      <c r="C451" s="44"/>
      <c r="D451" s="44"/>
      <c r="E451" s="44"/>
      <c r="F451" s="44"/>
      <c r="G451" s="44"/>
      <c r="H451" s="28"/>
      <c r="I451" s="28"/>
      <c r="J451" s="28"/>
      <c r="K451" s="28"/>
      <c r="L451" s="28"/>
      <c r="M451" s="28"/>
      <c r="N451" s="28"/>
      <c r="O451" s="28"/>
      <c r="P451" s="28"/>
      <c r="Q451" s="28"/>
      <c r="R451" s="28"/>
      <c r="S451" s="28"/>
      <c r="T451" s="28"/>
      <c r="U451" s="28"/>
      <c r="V451" s="28"/>
      <c r="W451" s="28"/>
      <c r="X451" s="28"/>
      <c r="Y451" s="28"/>
      <c r="Z451" s="59"/>
      <c r="AA451" s="59"/>
    </row>
    <row r="452" spans="1:27" customHeight="1" ht="12.75">
      <c r="A452" s="28"/>
      <c r="B452" s="44"/>
      <c r="C452" s="44"/>
      <c r="D452" s="44"/>
      <c r="E452" s="44"/>
      <c r="F452" s="44"/>
      <c r="G452" s="44"/>
      <c r="H452" s="28"/>
      <c r="I452" s="28"/>
      <c r="J452" s="28"/>
      <c r="K452" s="28"/>
      <c r="L452" s="28"/>
      <c r="M452" s="28"/>
      <c r="N452" s="28"/>
      <c r="O452" s="28"/>
      <c r="P452" s="28"/>
      <c r="Q452" s="28"/>
      <c r="R452" s="28"/>
      <c r="S452" s="28"/>
      <c r="T452" s="28"/>
      <c r="U452" s="28"/>
      <c r="V452" s="28"/>
      <c r="W452" s="28"/>
      <c r="X452" s="28"/>
      <c r="Y452" s="28"/>
      <c r="Z452" s="59"/>
      <c r="AA452" s="59"/>
    </row>
    <row r="453" spans="1:27" customHeight="1" ht="12.75">
      <c r="A453" s="28"/>
      <c r="B453" s="44"/>
      <c r="C453" s="44"/>
      <c r="D453" s="44"/>
      <c r="E453" s="44"/>
      <c r="F453" s="44"/>
      <c r="G453" s="44"/>
      <c r="H453" s="28"/>
      <c r="I453" s="28"/>
      <c r="J453" s="28"/>
      <c r="K453" s="28"/>
      <c r="L453" s="28"/>
      <c r="M453" s="28"/>
      <c r="N453" s="28"/>
      <c r="O453" s="28"/>
      <c r="P453" s="28"/>
      <c r="Q453" s="28"/>
      <c r="R453" s="28"/>
      <c r="S453" s="28"/>
      <c r="T453" s="28"/>
      <c r="U453" s="28"/>
      <c r="V453" s="28"/>
      <c r="W453" s="28"/>
      <c r="X453" s="28"/>
      <c r="Y453" s="28"/>
      <c r="Z453" s="59"/>
      <c r="AA453" s="59"/>
    </row>
    <row r="454" spans="1:27" customHeight="1" ht="12.75">
      <c r="A454" s="28"/>
      <c r="B454" s="44"/>
      <c r="C454" s="44"/>
      <c r="D454" s="44"/>
      <c r="E454" s="44"/>
      <c r="F454" s="44"/>
      <c r="G454" s="44"/>
      <c r="H454" s="28"/>
      <c r="I454" s="28"/>
      <c r="J454" s="28"/>
      <c r="K454" s="28"/>
      <c r="L454" s="28"/>
      <c r="M454" s="28"/>
      <c r="N454" s="28"/>
      <c r="O454" s="28"/>
      <c r="P454" s="28"/>
      <c r="Q454" s="28"/>
      <c r="R454" s="28"/>
      <c r="S454" s="28"/>
      <c r="T454" s="28"/>
      <c r="U454" s="28"/>
      <c r="V454" s="28"/>
      <c r="W454" s="28"/>
      <c r="X454" s="28"/>
      <c r="Y454" s="28"/>
      <c r="Z454" s="59"/>
      <c r="AA454" s="59"/>
    </row>
    <row r="455" spans="1:27" customHeight="1" ht="12.75">
      <c r="A455" s="28"/>
      <c r="B455" s="44"/>
      <c r="C455" s="44"/>
      <c r="D455" s="44"/>
      <c r="E455" s="44"/>
      <c r="F455" s="44"/>
      <c r="G455" s="44"/>
      <c r="H455" s="28"/>
      <c r="I455" s="28"/>
      <c r="J455" s="28"/>
      <c r="K455" s="28"/>
      <c r="L455" s="28"/>
      <c r="M455" s="28"/>
      <c r="N455" s="28"/>
      <c r="O455" s="28"/>
      <c r="P455" s="28"/>
      <c r="Q455" s="28"/>
      <c r="R455" s="28"/>
      <c r="S455" s="28"/>
      <c r="T455" s="28"/>
      <c r="U455" s="28"/>
      <c r="V455" s="28"/>
      <c r="W455" s="28"/>
      <c r="X455" s="28"/>
      <c r="Y455" s="28"/>
      <c r="Z455" s="59"/>
      <c r="AA455" s="59"/>
    </row>
    <row r="456" spans="1:27" customHeight="1" ht="12.75">
      <c r="A456" s="28"/>
      <c r="B456" s="44"/>
      <c r="C456" s="44"/>
      <c r="D456" s="44"/>
      <c r="E456" s="44"/>
      <c r="F456" s="44"/>
      <c r="G456" s="44"/>
      <c r="H456" s="28"/>
      <c r="I456" s="28"/>
      <c r="J456" s="28"/>
      <c r="K456" s="28"/>
      <c r="L456" s="28"/>
      <c r="M456" s="28"/>
      <c r="N456" s="28"/>
      <c r="O456" s="28"/>
      <c r="P456" s="28"/>
      <c r="Q456" s="28"/>
      <c r="R456" s="28"/>
      <c r="S456" s="28"/>
      <c r="T456" s="28"/>
      <c r="U456" s="28"/>
      <c r="V456" s="28"/>
      <c r="W456" s="28"/>
      <c r="X456" s="28"/>
      <c r="Y456" s="28"/>
      <c r="Z456" s="59"/>
      <c r="AA456" s="59"/>
    </row>
    <row r="457" spans="1:27" customHeight="1" ht="12.75">
      <c r="A457" s="28"/>
      <c r="B457" s="44"/>
      <c r="C457" s="44"/>
      <c r="D457" s="44"/>
      <c r="E457" s="44"/>
      <c r="F457" s="44"/>
      <c r="G457" s="44"/>
      <c r="H457" s="28"/>
      <c r="I457" s="28"/>
      <c r="J457" s="28"/>
      <c r="K457" s="28"/>
      <c r="L457" s="28"/>
      <c r="M457" s="28"/>
      <c r="N457" s="28"/>
      <c r="O457" s="28"/>
      <c r="P457" s="28"/>
      <c r="Q457" s="28"/>
      <c r="R457" s="28"/>
      <c r="S457" s="28"/>
      <c r="T457" s="28"/>
      <c r="U457" s="28"/>
      <c r="V457" s="28"/>
      <c r="W457" s="28"/>
      <c r="X457" s="28"/>
      <c r="Y457" s="28"/>
      <c r="Z457" s="59"/>
      <c r="AA457" s="59"/>
    </row>
    <row r="458" spans="1:27" customHeight="1" ht="12.75">
      <c r="A458" s="28"/>
      <c r="B458" s="44"/>
      <c r="C458" s="44"/>
      <c r="D458" s="44"/>
      <c r="E458" s="44"/>
      <c r="F458" s="44"/>
      <c r="G458" s="44"/>
      <c r="H458" s="28"/>
      <c r="I458" s="28"/>
      <c r="J458" s="28"/>
      <c r="K458" s="28"/>
      <c r="L458" s="28"/>
      <c r="M458" s="28"/>
      <c r="N458" s="28"/>
      <c r="O458" s="28"/>
      <c r="P458" s="28"/>
      <c r="Q458" s="28"/>
      <c r="R458" s="28"/>
      <c r="S458" s="28"/>
      <c r="T458" s="28"/>
      <c r="U458" s="28"/>
      <c r="V458" s="28"/>
      <c r="W458" s="28"/>
      <c r="X458" s="28"/>
      <c r="Y458" s="28"/>
      <c r="Z458" s="59"/>
      <c r="AA458" s="59"/>
    </row>
    <row r="459" spans="1:27" customHeight="1" ht="25.5">
      <c r="A459" s="28"/>
      <c r="B459" s="44"/>
      <c r="C459" s="44"/>
      <c r="D459" s="44"/>
      <c r="E459" s="44"/>
      <c r="F459" s="44"/>
      <c r="G459" s="44"/>
      <c r="H459" s="28"/>
      <c r="I459" s="28"/>
      <c r="J459" s="28"/>
      <c r="K459" s="28"/>
      <c r="L459" s="28"/>
      <c r="M459" s="28"/>
      <c r="N459" s="28"/>
      <c r="O459" s="28"/>
      <c r="P459" s="28"/>
      <c r="Q459" s="28"/>
      <c r="R459" s="28"/>
      <c r="S459" s="28"/>
      <c r="T459" s="28"/>
      <c r="U459" s="28"/>
      <c r="V459" s="28"/>
      <c r="W459" s="28"/>
      <c r="X459" s="28"/>
      <c r="Y459" s="28"/>
      <c r="Z459" s="59"/>
      <c r="AA459" s="59"/>
    </row>
    <row r="460" spans="1:27" customHeight="1" ht="12.75">
      <c r="A460" s="28"/>
      <c r="B460" s="44"/>
      <c r="C460" s="44"/>
      <c r="D460" s="44"/>
      <c r="E460" s="44"/>
      <c r="F460" s="44"/>
      <c r="G460" s="44"/>
      <c r="H460" s="28"/>
      <c r="I460" s="28"/>
      <c r="J460" s="28"/>
      <c r="K460" s="28"/>
      <c r="L460" s="28"/>
      <c r="M460" s="28"/>
      <c r="N460" s="28"/>
      <c r="O460" s="28"/>
      <c r="P460" s="28"/>
      <c r="Q460" s="28"/>
      <c r="R460" s="28"/>
      <c r="S460" s="28"/>
      <c r="T460" s="28"/>
      <c r="U460" s="28"/>
      <c r="V460" s="28"/>
      <c r="W460" s="28"/>
      <c r="X460" s="28"/>
      <c r="Y460" s="28"/>
      <c r="Z460" s="59"/>
      <c r="AA460" s="59"/>
    </row>
    <row r="461" spans="1:27" customHeight="1" ht="12.75">
      <c r="A461" s="28"/>
      <c r="B461" s="44"/>
      <c r="C461" s="44"/>
      <c r="D461" s="44"/>
      <c r="E461" s="44"/>
      <c r="F461" s="44"/>
      <c r="G461" s="44"/>
      <c r="H461" s="28"/>
      <c r="I461" s="28"/>
      <c r="J461" s="28"/>
      <c r="K461" s="28"/>
      <c r="L461" s="28"/>
      <c r="M461" s="28"/>
      <c r="N461" s="28"/>
      <c r="O461" s="28"/>
      <c r="P461" s="28"/>
      <c r="Q461" s="28"/>
      <c r="R461" s="28"/>
      <c r="S461" s="28"/>
      <c r="T461" s="28"/>
      <c r="U461" s="28"/>
      <c r="V461" s="28"/>
      <c r="W461" s="28"/>
      <c r="X461" s="28"/>
      <c r="Y461" s="28"/>
      <c r="Z461" s="59"/>
      <c r="AA461" s="59"/>
    </row>
    <row r="462" spans="1:27" customHeight="1" ht="12.75">
      <c r="A462" s="28"/>
      <c r="B462" s="44"/>
      <c r="C462" s="44"/>
      <c r="D462" s="44"/>
      <c r="E462" s="44"/>
      <c r="F462" s="44"/>
      <c r="G462" s="44"/>
      <c r="H462" s="28"/>
      <c r="I462" s="28"/>
      <c r="J462" s="28"/>
      <c r="K462" s="28"/>
      <c r="L462" s="28"/>
      <c r="M462" s="28"/>
      <c r="N462" s="28"/>
      <c r="O462" s="28"/>
      <c r="P462" s="28"/>
      <c r="Q462" s="28"/>
      <c r="R462" s="28"/>
      <c r="S462" s="28"/>
      <c r="T462" s="28"/>
      <c r="U462" s="28"/>
      <c r="V462" s="28"/>
      <c r="W462" s="28"/>
      <c r="X462" s="28"/>
      <c r="Y462" s="28"/>
      <c r="Z462" s="59"/>
      <c r="AA462" s="59"/>
    </row>
    <row r="463" spans="1:27" customHeight="1" ht="12.75">
      <c r="A463" s="28"/>
      <c r="B463" s="44"/>
      <c r="C463" s="44"/>
      <c r="D463" s="44"/>
      <c r="E463" s="44"/>
      <c r="F463" s="44"/>
      <c r="G463" s="44"/>
      <c r="H463" s="2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Z453:AA453"/>
    <mergeCell ref="Z454:AA454"/>
    <mergeCell ref="Z455:AA455"/>
    <mergeCell ref="Z456:AA456"/>
    <mergeCell ref="Z457:AA457"/>
    <mergeCell ref="Z461:AA461"/>
    <mergeCell ref="Z458:AA458"/>
    <mergeCell ref="Z459:AA459"/>
    <mergeCell ref="Z462:AA462"/>
    <mergeCell ref="Z460:AA460"/>
    <mergeCell ref="Z444:AA444"/>
    <mergeCell ref="Z445:AA445"/>
    <mergeCell ref="Z446:AA446"/>
    <mergeCell ref="Z447:AA447"/>
    <mergeCell ref="Z448:AA448"/>
    <mergeCell ref="Z449:AA449"/>
    <mergeCell ref="Z450:AA450"/>
    <mergeCell ref="Z451:AA451"/>
    <mergeCell ref="Z452:AA452"/>
    <mergeCell ref="Z435:AA435"/>
    <mergeCell ref="Z436:AA436"/>
    <mergeCell ref="Z437:AA437"/>
    <mergeCell ref="Z438:AA438"/>
    <mergeCell ref="Z439:AA439"/>
    <mergeCell ref="Z440:AA440"/>
    <mergeCell ref="Z441:AA441"/>
    <mergeCell ref="Z442:AA442"/>
    <mergeCell ref="Z443:AA443"/>
    <mergeCell ref="Z426:AA426"/>
    <mergeCell ref="Z427:AA427"/>
    <mergeCell ref="Z428:AA428"/>
    <mergeCell ref="Z429:AA429"/>
    <mergeCell ref="Z430:AA430"/>
    <mergeCell ref="Z431:AA431"/>
    <mergeCell ref="Z432:AA432"/>
    <mergeCell ref="Z433:AA433"/>
    <mergeCell ref="Z434:AA434"/>
    <mergeCell ref="Z417:AA417"/>
    <mergeCell ref="Z418:AA418"/>
    <mergeCell ref="Z419:AA419"/>
    <mergeCell ref="Z420:AA420"/>
    <mergeCell ref="Z421:AA421"/>
    <mergeCell ref="Z422:AA422"/>
    <mergeCell ref="Z423:AA423"/>
    <mergeCell ref="Z424:AA424"/>
    <mergeCell ref="Z425:AA425"/>
    <mergeCell ref="Z408:AA408"/>
    <mergeCell ref="Z409:AA409"/>
    <mergeCell ref="Z410:AA410"/>
    <mergeCell ref="Z411:AA411"/>
    <mergeCell ref="Z412:AA412"/>
    <mergeCell ref="Z413:AA413"/>
    <mergeCell ref="Z414:AA414"/>
    <mergeCell ref="Z415:AA415"/>
    <mergeCell ref="Z416:AA416"/>
    <mergeCell ref="Z399:AA399"/>
    <mergeCell ref="Z400:AA400"/>
    <mergeCell ref="Z401:AA401"/>
    <mergeCell ref="Z402:AA402"/>
    <mergeCell ref="Z403:AA403"/>
    <mergeCell ref="Z404:AA404"/>
    <mergeCell ref="Z405:AA405"/>
    <mergeCell ref="Z406:AA406"/>
    <mergeCell ref="Z407:AA407"/>
    <mergeCell ref="Z390:AA390"/>
    <mergeCell ref="Z391:AA391"/>
    <mergeCell ref="Z392:AA392"/>
    <mergeCell ref="Z393:AA393"/>
    <mergeCell ref="Z394:AA394"/>
    <mergeCell ref="Z395:AA395"/>
    <mergeCell ref="Z396:AA396"/>
    <mergeCell ref="Z397:AA397"/>
    <mergeCell ref="Z398:AA398"/>
    <mergeCell ref="Z381:AA381"/>
    <mergeCell ref="Z382:AA382"/>
    <mergeCell ref="Z383:AA383"/>
    <mergeCell ref="Z384:AA384"/>
    <mergeCell ref="Z385:AA385"/>
    <mergeCell ref="Z386:AA386"/>
    <mergeCell ref="Z387:AA387"/>
    <mergeCell ref="Z388:AA388"/>
    <mergeCell ref="Z389:AA389"/>
    <mergeCell ref="Z372:AA372"/>
    <mergeCell ref="Z373:AA373"/>
    <mergeCell ref="Z374:AA374"/>
    <mergeCell ref="Z375:AA375"/>
    <mergeCell ref="Z376:AA376"/>
    <mergeCell ref="Z377:AA377"/>
    <mergeCell ref="Z378:AA378"/>
    <mergeCell ref="Z379:AA379"/>
    <mergeCell ref="Z380:AA380"/>
    <mergeCell ref="Z363:AA363"/>
    <mergeCell ref="Z364:AA364"/>
    <mergeCell ref="Z365:AA365"/>
    <mergeCell ref="Z366:AA366"/>
    <mergeCell ref="Z367:AA367"/>
    <mergeCell ref="Z368:AA368"/>
    <mergeCell ref="Z369:AA369"/>
    <mergeCell ref="Z370:AA370"/>
    <mergeCell ref="Z371:AA371"/>
    <mergeCell ref="Z354:AA354"/>
    <mergeCell ref="Z355:AA355"/>
    <mergeCell ref="Z356:AA356"/>
    <mergeCell ref="Z357:AA357"/>
    <mergeCell ref="Z358:AA358"/>
    <mergeCell ref="Z359:AA359"/>
    <mergeCell ref="Z360:AA360"/>
    <mergeCell ref="Z361:AA361"/>
    <mergeCell ref="Z362:AA362"/>
    <mergeCell ref="Z345:AA345"/>
    <mergeCell ref="Z346:AA346"/>
    <mergeCell ref="Z347:AA347"/>
    <mergeCell ref="Z348:AA348"/>
    <mergeCell ref="Z349:AA349"/>
    <mergeCell ref="Z350:AA350"/>
    <mergeCell ref="Z351:AA351"/>
    <mergeCell ref="Z352:AA352"/>
    <mergeCell ref="Z353:AA353"/>
    <mergeCell ref="Z336:AA336"/>
    <mergeCell ref="Z337:AA337"/>
    <mergeCell ref="Z338:AA338"/>
    <mergeCell ref="Z339:AA339"/>
    <mergeCell ref="Z340:AA340"/>
    <mergeCell ref="Z341:AA341"/>
    <mergeCell ref="Z342:AA342"/>
    <mergeCell ref="Z343:AA343"/>
    <mergeCell ref="Z344:AA344"/>
    <mergeCell ref="Z327:AA327"/>
    <mergeCell ref="Z328:AA328"/>
    <mergeCell ref="Z329:AA329"/>
    <mergeCell ref="Z330:AA330"/>
    <mergeCell ref="Z331:AA331"/>
    <mergeCell ref="Z332:AA332"/>
    <mergeCell ref="Z333:AA333"/>
    <mergeCell ref="Z334:AA334"/>
    <mergeCell ref="Z335:AA335"/>
    <mergeCell ref="Z318:AA318"/>
    <mergeCell ref="Z319:AA319"/>
    <mergeCell ref="Z320:AA320"/>
    <mergeCell ref="Z321:AA321"/>
    <mergeCell ref="Z322:AA322"/>
    <mergeCell ref="Z323:AA323"/>
    <mergeCell ref="Z324:AA324"/>
    <mergeCell ref="Z325:AA325"/>
    <mergeCell ref="Z326:AA326"/>
    <mergeCell ref="Z309:AA309"/>
    <mergeCell ref="Z310:AA310"/>
    <mergeCell ref="Z311:AA311"/>
    <mergeCell ref="Z312:AA312"/>
    <mergeCell ref="Z313:AA313"/>
    <mergeCell ref="Z314:AA314"/>
    <mergeCell ref="Z315:AA315"/>
    <mergeCell ref="Z316:AA316"/>
    <mergeCell ref="Z317:AA317"/>
    <mergeCell ref="Z300:AA300"/>
    <mergeCell ref="Z301:AA301"/>
    <mergeCell ref="Z302:AA302"/>
    <mergeCell ref="Z303:AA303"/>
    <mergeCell ref="Z304:AA304"/>
    <mergeCell ref="Z305:AA305"/>
    <mergeCell ref="Z306:AA306"/>
    <mergeCell ref="Z307:AA307"/>
    <mergeCell ref="Z308:AA308"/>
    <mergeCell ref="Z291:AA291"/>
    <mergeCell ref="Z292:AA292"/>
    <mergeCell ref="Z293:AA293"/>
    <mergeCell ref="Z294:AA294"/>
    <mergeCell ref="Z295:AA295"/>
    <mergeCell ref="Z296:AA296"/>
    <mergeCell ref="Z297:AA297"/>
    <mergeCell ref="Z298:AA298"/>
    <mergeCell ref="Z299:AA299"/>
    <mergeCell ref="Z282:AA282"/>
    <mergeCell ref="Z283:AA283"/>
    <mergeCell ref="Z284:AA284"/>
    <mergeCell ref="Z285:AA285"/>
    <mergeCell ref="Z286:AA286"/>
    <mergeCell ref="Z287:AA287"/>
    <mergeCell ref="Z288:AA288"/>
    <mergeCell ref="Z289:AA289"/>
    <mergeCell ref="Z290:AA290"/>
    <mergeCell ref="Z273:AA273"/>
    <mergeCell ref="Z274:AA274"/>
    <mergeCell ref="Z275:AA275"/>
    <mergeCell ref="Z276:AA276"/>
    <mergeCell ref="Z277:AA277"/>
    <mergeCell ref="Z278:AA278"/>
    <mergeCell ref="Z279:AA279"/>
    <mergeCell ref="Z280:AA280"/>
    <mergeCell ref="Z281:AA281"/>
    <mergeCell ref="Z264:AA264"/>
    <mergeCell ref="Z265:AA265"/>
    <mergeCell ref="Z266:AA266"/>
    <mergeCell ref="Z267:AA267"/>
    <mergeCell ref="Z268:AA268"/>
    <mergeCell ref="Z269:AA269"/>
    <mergeCell ref="Z270:AA270"/>
    <mergeCell ref="Z271:AA271"/>
    <mergeCell ref="Z272:AA272"/>
    <mergeCell ref="Z255:AA255"/>
    <mergeCell ref="Z256:AA256"/>
    <mergeCell ref="Z257:AA257"/>
    <mergeCell ref="Z258:AA258"/>
    <mergeCell ref="Z259:AA259"/>
    <mergeCell ref="Z260:AA260"/>
    <mergeCell ref="Z261:AA261"/>
    <mergeCell ref="Z262:AA262"/>
    <mergeCell ref="Z263:AA263"/>
    <mergeCell ref="Z246:AA246"/>
    <mergeCell ref="Z247:AA247"/>
    <mergeCell ref="Z248:AA248"/>
    <mergeCell ref="Z249:AA249"/>
    <mergeCell ref="Z250:AA250"/>
    <mergeCell ref="Z251:AA251"/>
    <mergeCell ref="Z252:AA252"/>
    <mergeCell ref="Z253:AA253"/>
    <mergeCell ref="Z254:AA254"/>
    <mergeCell ref="Z237:AA237"/>
    <mergeCell ref="Z238:AA238"/>
    <mergeCell ref="Z239:AA239"/>
    <mergeCell ref="Z240:AA240"/>
    <mergeCell ref="Z241:AA241"/>
    <mergeCell ref="Z242:AA242"/>
    <mergeCell ref="Z243:AA243"/>
    <mergeCell ref="Z244:AA244"/>
    <mergeCell ref="Z245:AA245"/>
    <mergeCell ref="Z228:AA228"/>
    <mergeCell ref="Z229:AA229"/>
    <mergeCell ref="Z230:AA230"/>
    <mergeCell ref="Z231:AA231"/>
    <mergeCell ref="Z232:AA232"/>
    <mergeCell ref="Z233:AA233"/>
    <mergeCell ref="Z234:AA234"/>
    <mergeCell ref="Z235:AA235"/>
    <mergeCell ref="Z236:AA236"/>
    <mergeCell ref="Z219:AA219"/>
    <mergeCell ref="Z220:AA220"/>
    <mergeCell ref="Z221:AA221"/>
    <mergeCell ref="Z222:AA222"/>
    <mergeCell ref="Z223:AA223"/>
    <mergeCell ref="Z224:AA224"/>
    <mergeCell ref="Z225:AA225"/>
    <mergeCell ref="Z226:AA226"/>
    <mergeCell ref="Z227:AA227"/>
    <mergeCell ref="Z210:AA210"/>
    <mergeCell ref="Z211:AA211"/>
    <mergeCell ref="Z212:AA212"/>
    <mergeCell ref="Z213:AA213"/>
    <mergeCell ref="Z214:AA214"/>
    <mergeCell ref="Z215:AA215"/>
    <mergeCell ref="Z216:AA216"/>
    <mergeCell ref="Z217:AA217"/>
    <mergeCell ref="Z218:AA218"/>
    <mergeCell ref="Z201:AA201"/>
    <mergeCell ref="Z202:AA202"/>
    <mergeCell ref="Z203:AA203"/>
    <mergeCell ref="Z204:AA204"/>
    <mergeCell ref="Z205:AA205"/>
    <mergeCell ref="Z206:AA206"/>
    <mergeCell ref="Z207:AA207"/>
    <mergeCell ref="Z208:AA208"/>
    <mergeCell ref="Z209:AA209"/>
    <mergeCell ref="Z195:AA195"/>
    <mergeCell ref="Z193:AA193"/>
    <mergeCell ref="Z196:AA196"/>
    <mergeCell ref="Z197:AA197"/>
    <mergeCell ref="Z198:AA198"/>
    <mergeCell ref="Z199:AA199"/>
    <mergeCell ref="Z190:AA190"/>
    <mergeCell ref="Z191:AA191"/>
    <mergeCell ref="Z200:AA200"/>
    <mergeCell ref="Z189:AA189"/>
    <mergeCell ref="Z112:AA112"/>
    <mergeCell ref="Z194:AA194"/>
    <mergeCell ref="Z192:AA192"/>
    <mergeCell ref="Z133:AA133"/>
    <mergeCell ref="Z182:AA182"/>
    <mergeCell ref="Z183:AA183"/>
    <mergeCell ref="Z184:AA184"/>
    <mergeCell ref="Z185:AA185"/>
    <mergeCell ref="Z186:AA186"/>
    <mergeCell ref="Z187:AA187"/>
    <mergeCell ref="Z176:AA176"/>
    <mergeCell ref="Z177:AA177"/>
    <mergeCell ref="Z178:AA178"/>
    <mergeCell ref="Z179:AA179"/>
    <mergeCell ref="Z180:AA180"/>
    <mergeCell ref="Z181:AA181"/>
    <mergeCell ref="Z188:AA188"/>
    <mergeCell ref="Z167:AA167"/>
    <mergeCell ref="Z168:AA168"/>
    <mergeCell ref="Z169:AA169"/>
    <mergeCell ref="Z170:AA170"/>
    <mergeCell ref="Z171:AA171"/>
    <mergeCell ref="Z172:AA172"/>
    <mergeCell ref="Z173:AA173"/>
    <mergeCell ref="Z174:AA174"/>
    <mergeCell ref="Z175:AA175"/>
    <mergeCell ref="Z158:AA158"/>
    <mergeCell ref="Z159:AA159"/>
    <mergeCell ref="Z160:AA160"/>
    <mergeCell ref="Z161:AA161"/>
    <mergeCell ref="Z162:AA162"/>
    <mergeCell ref="Z163:AA163"/>
    <mergeCell ref="Z164:AA164"/>
    <mergeCell ref="Z165:AA165"/>
    <mergeCell ref="Z166:AA166"/>
    <mergeCell ref="Z149:AA149"/>
    <mergeCell ref="Z150:AA150"/>
    <mergeCell ref="Z151:AA151"/>
    <mergeCell ref="Z152:AA152"/>
    <mergeCell ref="Z153:AA153"/>
    <mergeCell ref="Z154:AA154"/>
    <mergeCell ref="Z155:AA155"/>
    <mergeCell ref="Z156:AA156"/>
    <mergeCell ref="Z157:AA157"/>
    <mergeCell ref="Z140:AA140"/>
    <mergeCell ref="Z141:AA141"/>
    <mergeCell ref="Z142:AA142"/>
    <mergeCell ref="Z143:AA143"/>
    <mergeCell ref="Z144:AA144"/>
    <mergeCell ref="Z145:AA145"/>
    <mergeCell ref="Z146:AA146"/>
    <mergeCell ref="Z147:AA147"/>
    <mergeCell ref="Z148:AA148"/>
    <mergeCell ref="Z130:AA130"/>
    <mergeCell ref="Z131:AA131"/>
    <mergeCell ref="Z132:AA132"/>
    <mergeCell ref="Z134:AA134"/>
    <mergeCell ref="Z135:AA135"/>
    <mergeCell ref="Z136:AA136"/>
    <mergeCell ref="Z137:AA137"/>
    <mergeCell ref="Z138:AA138"/>
    <mergeCell ref="Z139:AA139"/>
    <mergeCell ref="Z121:AA121"/>
    <mergeCell ref="Z122:AA122"/>
    <mergeCell ref="Z123:AA123"/>
    <mergeCell ref="Z124:AA124"/>
    <mergeCell ref="Z125:AA125"/>
    <mergeCell ref="Z126:AA126"/>
    <mergeCell ref="Z127:AA127"/>
    <mergeCell ref="Z128:AA128"/>
    <mergeCell ref="Z129:AA129"/>
    <mergeCell ref="Z111:AA111"/>
    <mergeCell ref="Z113:AA113"/>
    <mergeCell ref="Z114:AA114"/>
    <mergeCell ref="Z115:AA115"/>
    <mergeCell ref="Z116:AA116"/>
    <mergeCell ref="Z117:AA117"/>
    <mergeCell ref="Z118:AA118"/>
    <mergeCell ref="Z119:AA119"/>
    <mergeCell ref="Z120:AA120"/>
    <mergeCell ref="Z102:AA102"/>
    <mergeCell ref="Z103:AA103"/>
    <mergeCell ref="Z104:AA104"/>
    <mergeCell ref="Z105:AA105"/>
    <mergeCell ref="Z106:AA106"/>
    <mergeCell ref="Z107:AA107"/>
    <mergeCell ref="Z108:AA108"/>
    <mergeCell ref="Z109:AA109"/>
    <mergeCell ref="Z110:AA110"/>
    <mergeCell ref="Z93:AA93"/>
    <mergeCell ref="Z94:AA94"/>
    <mergeCell ref="Z95:AA95"/>
    <mergeCell ref="Z96:AA96"/>
    <mergeCell ref="Z97:AA97"/>
    <mergeCell ref="Z98:AA98"/>
    <mergeCell ref="Z99:AA99"/>
    <mergeCell ref="Z100:AA100"/>
    <mergeCell ref="Z101:AA101"/>
    <mergeCell ref="Z84:AA84"/>
    <mergeCell ref="Z85:AA85"/>
    <mergeCell ref="Z86:AA86"/>
    <mergeCell ref="Z87:AA87"/>
    <mergeCell ref="Z88:AA88"/>
    <mergeCell ref="Z89:AA89"/>
    <mergeCell ref="Z90:AA90"/>
    <mergeCell ref="Z91:AA91"/>
    <mergeCell ref="Z92:AA92"/>
    <mergeCell ref="Z75:AA75"/>
    <mergeCell ref="Z76:AA76"/>
    <mergeCell ref="Z77:AA77"/>
    <mergeCell ref="Z78:AA78"/>
    <mergeCell ref="Z79:AA79"/>
    <mergeCell ref="Z80:AA80"/>
    <mergeCell ref="Z81:AA81"/>
    <mergeCell ref="Z82:AA82"/>
    <mergeCell ref="Z83:AA83"/>
    <mergeCell ref="Z66:AA66"/>
    <mergeCell ref="Z67:AA67"/>
    <mergeCell ref="Z68:AA68"/>
    <mergeCell ref="Z69:AA69"/>
    <mergeCell ref="Z70:AA70"/>
    <mergeCell ref="Z71:AA71"/>
    <mergeCell ref="Z72:AA72"/>
    <mergeCell ref="Z73:AA73"/>
    <mergeCell ref="Z74:AA74"/>
    <mergeCell ref="Z57:AA57"/>
    <mergeCell ref="Z58:AA58"/>
    <mergeCell ref="Z59:AA59"/>
    <mergeCell ref="Z60:AA60"/>
    <mergeCell ref="Z61:AA61"/>
    <mergeCell ref="Z62:AA62"/>
    <mergeCell ref="Z63:AA63"/>
    <mergeCell ref="Z64:AA64"/>
    <mergeCell ref="Z65:AA65"/>
    <mergeCell ref="Z48:AA48"/>
    <mergeCell ref="Z49:AA49"/>
    <mergeCell ref="Z50:AA50"/>
    <mergeCell ref="Z51:AA51"/>
    <mergeCell ref="Z52:AA52"/>
    <mergeCell ref="Z53:AA53"/>
    <mergeCell ref="Z54:AA54"/>
    <mergeCell ref="Z55:AA55"/>
    <mergeCell ref="Z56:AA56"/>
    <mergeCell ref="Z7:AA7"/>
    <mergeCell ref="Z8:AA8"/>
    <mergeCell ref="Z5:AA5"/>
    <mergeCell ref="Z6:AA6"/>
    <mergeCell ref="Z46:AA46"/>
    <mergeCell ref="Z47:AA47"/>
    <mergeCell ref="Z13:AA13"/>
    <mergeCell ref="Z14:AA14"/>
    <mergeCell ref="Z11:AA11"/>
    <mergeCell ref="Z12:AA12"/>
    <mergeCell ref="Z25:AA25"/>
    <mergeCell ref="Z26:AA26"/>
    <mergeCell ref="Z23:AA23"/>
    <mergeCell ref="Z24:AA24"/>
    <mergeCell ref="Z21:AA21"/>
    <mergeCell ref="Z22:AA22"/>
    <mergeCell ref="Z9:AA9"/>
    <mergeCell ref="Z10:AA10"/>
    <mergeCell ref="Z19:AA19"/>
    <mergeCell ref="Z20:AA20"/>
    <mergeCell ref="Z17:AA17"/>
    <mergeCell ref="Z18:AA18"/>
    <mergeCell ref="Z15:AA15"/>
    <mergeCell ref="Z16:AA16"/>
    <mergeCell ref="Z35:AA35"/>
    <mergeCell ref="Z36:AA36"/>
    <mergeCell ref="Z33:AA33"/>
    <mergeCell ref="Z34:AA34"/>
    <mergeCell ref="Z31:AA31"/>
    <mergeCell ref="Z32:AA32"/>
    <mergeCell ref="Z29:AA29"/>
    <mergeCell ref="Z30:AA30"/>
    <mergeCell ref="Z27:AA27"/>
    <mergeCell ref="Z28:AA28"/>
    <mergeCell ref="Z45:AA45"/>
    <mergeCell ref="Z43:AA43"/>
    <mergeCell ref="Z44:AA44"/>
    <mergeCell ref="Z41:AA41"/>
    <mergeCell ref="Z42:AA42"/>
    <mergeCell ref="Z39:AA39"/>
    <mergeCell ref="Z40:AA40"/>
    <mergeCell ref="Z37:AA37"/>
    <mergeCell ref="Z38:AA38"/>
  </mergeCells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24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1" max="1" width="33.140625" customWidth="true" style="5"/>
    <col min="2" max="2" width="17.28515625" customWidth="true" style="0"/>
    <col min="6" max="6" width="9.28515625" customWidth="true" style="0"/>
  </cols>
  <sheetData>
    <row r="1" spans="1:21" s="5" customFormat="1">
      <c r="C1" s="25" t="s">
        <v>94</v>
      </c>
      <c r="D1" s="25" t="s">
        <v>95</v>
      </c>
      <c r="E1" s="25" t="s">
        <v>96</v>
      </c>
      <c r="F1" s="25" t="s">
        <v>97</v>
      </c>
      <c r="G1" s="25" t="s">
        <v>98</v>
      </c>
      <c r="H1" s="25" t="s">
        <v>99</v>
      </c>
      <c r="I1" s="25" t="s">
        <v>100</v>
      </c>
      <c r="J1" s="25" t="s">
        <v>101</v>
      </c>
      <c r="K1" s="25" t="s">
        <v>102</v>
      </c>
      <c r="L1" s="25" t="s">
        <v>103</v>
      </c>
      <c r="M1" s="25" t="s">
        <v>104</v>
      </c>
      <c r="N1" s="25" t="s">
        <v>105</v>
      </c>
      <c r="O1" s="25" t="s">
        <v>106</v>
      </c>
      <c r="P1" s="25" t="s">
        <v>107</v>
      </c>
      <c r="Q1" s="25" t="s">
        <v>108</v>
      </c>
      <c r="R1" s="25" t="s">
        <v>109</v>
      </c>
      <c r="S1" s="5" t="s">
        <v>50</v>
      </c>
      <c r="T1" s="5" t="s">
        <v>110</v>
      </c>
      <c r="U1" s="5" t="s">
        <v>111</v>
      </c>
    </row>
    <row r="2" spans="1:21">
      <c r="A2" s="5" t="str">
        <f>'COURSE WORK'!A4</f>
        <v>0</v>
      </c>
      <c r="B2" s="15" t="str">
        <f>'COURSE WORK'!B4</f>
        <v>0</v>
      </c>
      <c r="C2" s="3" t="s">
        <v>112</v>
      </c>
      <c r="D2" s="3" t="s">
        <v>112</v>
      </c>
      <c r="E2" s="3" t="s">
        <v>112</v>
      </c>
      <c r="F2" s="3" t="s">
        <v>112</v>
      </c>
      <c r="G2" s="3" t="s">
        <v>113</v>
      </c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t="str">
        <f>COUNTIF(B2:R2,"P")</f>
        <v>0</v>
      </c>
      <c r="T2" t="str">
        <f>IF(S2&gt;4, 16, 6.4)</f>
        <v>0</v>
      </c>
      <c r="U2" t="str">
        <f>(T2/16)*5</f>
        <v>0</v>
      </c>
    </row>
    <row r="3" spans="1:21">
      <c r="A3" s="5" t="str">
        <f>'COURSE WORK'!A5</f>
        <v>0</v>
      </c>
      <c r="B3" s="15" t="str">
        <f>'COURSE WORK'!B5</f>
        <v>0</v>
      </c>
      <c r="C3" s="3" t="s">
        <v>112</v>
      </c>
      <c r="D3" s="3" t="s">
        <v>112</v>
      </c>
      <c r="E3" s="3" t="s">
        <v>112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 t="s">
        <v>112</v>
      </c>
      <c r="R3" s="3" t="s">
        <v>112</v>
      </c>
      <c r="S3" t="str">
        <f>COUNTIF(B3:R3,"P")</f>
        <v>0</v>
      </c>
      <c r="T3" t="str">
        <f>IF(S3&gt;4, 16, 6.4)</f>
        <v>0</v>
      </c>
      <c r="U3" t="str">
        <f>(T3/16)*5</f>
        <v>0</v>
      </c>
    </row>
    <row r="4" spans="1:21">
      <c r="A4" s="5" t="str">
        <f>'COURSE WORK'!A6</f>
        <v>0</v>
      </c>
      <c r="B4" s="15" t="str">
        <f>'COURSE WORK'!B6</f>
        <v>0</v>
      </c>
      <c r="C4" s="3" t="s">
        <v>112</v>
      </c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 t="s">
        <v>112</v>
      </c>
      <c r="S4" t="str">
        <f>COUNTIF(B4:R4,"P")</f>
        <v>0</v>
      </c>
      <c r="T4" t="str">
        <f>IF(S4&gt;4, 16, 6.4)</f>
        <v>0</v>
      </c>
      <c r="U4" t="str">
        <f>(T4/16)*5</f>
        <v>0</v>
      </c>
    </row>
    <row r="5" spans="1:21">
      <c r="A5" s="5" t="str">
        <f>'COURSE WORK'!A7</f>
        <v>0</v>
      </c>
      <c r="B5" s="15" t="str">
        <f>'COURSE WORK'!B7</f>
        <v>0</v>
      </c>
      <c r="C5" s="3" t="s">
        <v>112</v>
      </c>
      <c r="D5" s="3" t="s">
        <v>112</v>
      </c>
      <c r="E5" s="3" t="s">
        <v>112</v>
      </c>
      <c r="F5" s="3"/>
      <c r="G5" s="3"/>
      <c r="H5" s="3"/>
      <c r="I5" s="3"/>
      <c r="J5" s="3"/>
      <c r="K5" s="3"/>
      <c r="L5" s="3"/>
      <c r="M5" s="3"/>
      <c r="N5" s="3"/>
      <c r="O5" s="3"/>
      <c r="P5" s="3" t="s">
        <v>112</v>
      </c>
      <c r="Q5" s="3"/>
      <c r="R5" s="3"/>
      <c r="S5" t="str">
        <f>COUNTIF(B5:R5,"P")</f>
        <v>0</v>
      </c>
      <c r="T5" t="str">
        <f>IF(S5&gt;4, 16, 6.4)</f>
        <v>0</v>
      </c>
      <c r="U5" t="str">
        <f>(T5/16)*5</f>
        <v>0</v>
      </c>
    </row>
    <row r="6" spans="1:21">
      <c r="A6" s="5" t="str">
        <f>'COURSE WORK'!A8</f>
        <v>0</v>
      </c>
      <c r="B6" s="15" t="str">
        <f>'COURSE WORK'!B8</f>
        <v>0</v>
      </c>
      <c r="C6" s="3" t="s">
        <v>112</v>
      </c>
      <c r="D6" s="3" t="s">
        <v>112</v>
      </c>
      <c r="E6" s="3" t="s">
        <v>112</v>
      </c>
      <c r="F6" s="3" t="s">
        <v>112</v>
      </c>
      <c r="G6" s="3" t="s">
        <v>112</v>
      </c>
      <c r="H6" s="3" t="s">
        <v>112</v>
      </c>
      <c r="I6" s="3" t="s">
        <v>112</v>
      </c>
      <c r="J6" s="3" t="s">
        <v>112</v>
      </c>
      <c r="K6" s="3" t="s">
        <v>112</v>
      </c>
      <c r="L6" s="3" t="s">
        <v>112</v>
      </c>
      <c r="M6" s="3" t="s">
        <v>112</v>
      </c>
      <c r="N6" s="3" t="s">
        <v>112</v>
      </c>
      <c r="O6" s="3" t="s">
        <v>112</v>
      </c>
      <c r="P6" s="3" t="s">
        <v>112</v>
      </c>
      <c r="Q6" s="3" t="s">
        <v>112</v>
      </c>
      <c r="R6" s="3" t="s">
        <v>112</v>
      </c>
      <c r="S6" t="str">
        <f>COUNTIF(B6:R6,"P")</f>
        <v>0</v>
      </c>
      <c r="T6" t="str">
        <f>IF(S6&gt;4, 16, 6.4)</f>
        <v>0</v>
      </c>
      <c r="U6" t="str">
        <f>(T6/16)*5</f>
        <v>0</v>
      </c>
    </row>
    <row r="7" spans="1:21">
      <c r="A7" s="5" t="str">
        <f>'COURSE WORK'!A9</f>
        <v>0</v>
      </c>
      <c r="B7" s="15" t="str">
        <f>'COURSE WORK'!B9</f>
        <v>0</v>
      </c>
      <c r="C7" s="3" t="s">
        <v>112</v>
      </c>
      <c r="D7" s="3" t="s">
        <v>112</v>
      </c>
      <c r="E7" s="3" t="s">
        <v>112</v>
      </c>
      <c r="F7" s="3" t="s">
        <v>112</v>
      </c>
      <c r="G7" s="3" t="s">
        <v>112</v>
      </c>
      <c r="H7" s="3" t="s">
        <v>112</v>
      </c>
      <c r="I7" s="3" t="s">
        <v>112</v>
      </c>
      <c r="J7" s="3" t="s">
        <v>112</v>
      </c>
      <c r="K7" s="3" t="s">
        <v>112</v>
      </c>
      <c r="L7" s="3" t="s">
        <v>112</v>
      </c>
      <c r="M7" s="3" t="s">
        <v>112</v>
      </c>
      <c r="N7" s="3" t="s">
        <v>112</v>
      </c>
      <c r="O7" s="3" t="s">
        <v>112</v>
      </c>
      <c r="P7" s="3" t="s">
        <v>112</v>
      </c>
      <c r="Q7" s="3" t="s">
        <v>112</v>
      </c>
      <c r="R7" s="3" t="s">
        <v>112</v>
      </c>
      <c r="S7" t="str">
        <f>COUNTIF(B7:R7,"P")</f>
        <v>0</v>
      </c>
      <c r="T7" t="str">
        <f>IF(S7&gt;4, 16, 6.4)</f>
        <v>0</v>
      </c>
      <c r="U7" t="str">
        <f>(T7/16)*5</f>
        <v>0</v>
      </c>
    </row>
    <row r="8" spans="1:21">
      <c r="A8" s="5" t="str">
        <f>'COURSE WORK'!A10</f>
        <v>0</v>
      </c>
      <c r="B8" s="15" t="str">
        <f>'COURSE WORK'!B10</f>
        <v>0</v>
      </c>
      <c r="C8" s="3" t="s">
        <v>112</v>
      </c>
      <c r="D8" s="3" t="s">
        <v>112</v>
      </c>
      <c r="E8" s="3" t="s">
        <v>113</v>
      </c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 t="s">
        <v>112</v>
      </c>
      <c r="R8" s="3" t="s">
        <v>112</v>
      </c>
      <c r="S8" t="str">
        <f>COUNTIF(B8:R8,"P")</f>
        <v>0</v>
      </c>
      <c r="T8" t="str">
        <f>IF(S8&gt;4, 16, 6.4)</f>
        <v>0</v>
      </c>
      <c r="U8" t="str">
        <f>(T8/16)*5</f>
        <v>0</v>
      </c>
    </row>
    <row r="9" spans="1:21">
      <c r="A9" s="5" t="str">
        <f>'COURSE WORK'!A11</f>
        <v>0</v>
      </c>
      <c r="B9" s="15" t="str">
        <f>'COURSE WORK'!B11</f>
        <v>0</v>
      </c>
      <c r="C9" s="3" t="s">
        <v>112</v>
      </c>
      <c r="D9" s="3" t="s">
        <v>112</v>
      </c>
      <c r="E9" s="3" t="s">
        <v>112</v>
      </c>
      <c r="F9" s="3" t="s">
        <v>112</v>
      </c>
      <c r="G9" s="3" t="s">
        <v>112</v>
      </c>
      <c r="H9" s="3" t="s">
        <v>112</v>
      </c>
      <c r="I9" s="3" t="s">
        <v>112</v>
      </c>
      <c r="J9" s="3" t="s">
        <v>112</v>
      </c>
      <c r="K9" s="3" t="s">
        <v>112</v>
      </c>
      <c r="L9" s="3" t="s">
        <v>112</v>
      </c>
      <c r="M9" s="3" t="s">
        <v>112</v>
      </c>
      <c r="N9" s="3" t="s">
        <v>112</v>
      </c>
      <c r="O9" s="3" t="s">
        <v>112</v>
      </c>
      <c r="P9" s="3" t="s">
        <v>112</v>
      </c>
      <c r="Q9" s="3" t="s">
        <v>112</v>
      </c>
      <c r="R9" s="3" t="s">
        <v>112</v>
      </c>
      <c r="S9" t="str">
        <f>COUNTIF(B9:R9,"P")</f>
        <v>0</v>
      </c>
      <c r="T9" t="str">
        <f>IF(S9&gt;4, 16, 6.4)</f>
        <v>0</v>
      </c>
      <c r="U9" t="str">
        <f>(T9/16)*5</f>
        <v>0</v>
      </c>
    </row>
    <row r="10" spans="1:21">
      <c r="A10" s="5" t="str">
        <f>'COURSE WORK'!A12</f>
        <v>0</v>
      </c>
      <c r="B10" s="15" t="str">
        <f>'COURSE WORK'!B12</f>
        <v>0</v>
      </c>
      <c r="C10" s="3" t="s">
        <v>112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 t="s">
        <v>112</v>
      </c>
      <c r="P10" s="3" t="s">
        <v>112</v>
      </c>
      <c r="Q10" s="3" t="s">
        <v>112</v>
      </c>
      <c r="R10" s="3" t="s">
        <v>112</v>
      </c>
      <c r="S10" t="str">
        <f>COUNTIF(B10:R10,"P")</f>
        <v>0</v>
      </c>
      <c r="T10" t="str">
        <f>IF(S10&gt;4, 16, 6.4)</f>
        <v>0</v>
      </c>
      <c r="U10" t="str">
        <f>(T10/16)*5</f>
        <v>0</v>
      </c>
    </row>
    <row r="11" spans="1:21">
      <c r="A11" s="5" t="str">
        <f>'COURSE WORK'!A13</f>
        <v>0</v>
      </c>
      <c r="B11" s="15" t="str">
        <f>'COURSE WORK'!B13</f>
        <v>0</v>
      </c>
      <c r="C11" s="3" t="s">
        <v>112</v>
      </c>
      <c r="D11" s="3" t="s">
        <v>112</v>
      </c>
      <c r="E11" s="3" t="s">
        <v>112</v>
      </c>
      <c r="F11" s="3" t="s">
        <v>112</v>
      </c>
      <c r="G11" s="3" t="s">
        <v>112</v>
      </c>
      <c r="H11" s="3" t="s">
        <v>112</v>
      </c>
      <c r="I11" s="3" t="s">
        <v>112</v>
      </c>
      <c r="J11" s="3" t="s">
        <v>112</v>
      </c>
      <c r="K11" s="3" t="s">
        <v>112</v>
      </c>
      <c r="L11" s="3" t="s">
        <v>112</v>
      </c>
      <c r="M11" s="3" t="s">
        <v>112</v>
      </c>
      <c r="N11" s="3" t="s">
        <v>112</v>
      </c>
      <c r="O11" s="3" t="s">
        <v>112</v>
      </c>
      <c r="P11" s="3" t="s">
        <v>112</v>
      </c>
      <c r="Q11" s="3" t="s">
        <v>112</v>
      </c>
      <c r="R11" s="3" t="s">
        <v>112</v>
      </c>
      <c r="S11" t="str">
        <f>COUNTIF(B11:R11,"P")</f>
        <v>0</v>
      </c>
      <c r="T11" t="str">
        <f>IF(S11&gt;4, 16, 6.4)</f>
        <v>0</v>
      </c>
      <c r="U11" t="str">
        <f>(T11/16)*5</f>
        <v>0</v>
      </c>
    </row>
    <row r="12" spans="1:21">
      <c r="A12" s="5" t="str">
        <f>'COURSE WORK'!A14</f>
        <v>0</v>
      </c>
      <c r="B12" s="15" t="str">
        <f>'COURSE WORK'!B14</f>
        <v>0</v>
      </c>
      <c r="C12" s="3" t="s">
        <v>112</v>
      </c>
      <c r="D12" s="3" t="s">
        <v>112</v>
      </c>
      <c r="E12" s="3" t="s">
        <v>112</v>
      </c>
      <c r="F12" s="3" t="s">
        <v>112</v>
      </c>
      <c r="G12" s="3" t="s">
        <v>112</v>
      </c>
      <c r="H12" s="3" t="s">
        <v>112</v>
      </c>
      <c r="I12" s="3" t="s">
        <v>112</v>
      </c>
      <c r="J12" s="3" t="s">
        <v>112</v>
      </c>
      <c r="K12" s="3" t="s">
        <v>112</v>
      </c>
      <c r="L12" s="3" t="s">
        <v>112</v>
      </c>
      <c r="M12" s="3" t="s">
        <v>112</v>
      </c>
      <c r="N12" s="3" t="s">
        <v>112</v>
      </c>
      <c r="O12" s="3" t="s">
        <v>112</v>
      </c>
      <c r="P12" s="3" t="s">
        <v>112</v>
      </c>
      <c r="Q12" s="3" t="s">
        <v>112</v>
      </c>
      <c r="R12" s="3" t="s">
        <v>112</v>
      </c>
      <c r="S12" t="str">
        <f>COUNTIF(B12:R12,"P")</f>
        <v>0</v>
      </c>
      <c r="T12" t="str">
        <f>IF(S12&gt;4, 16, 6.4)</f>
        <v>0</v>
      </c>
      <c r="U12" t="str">
        <f>(T12/16)*5</f>
        <v>0</v>
      </c>
    </row>
    <row r="13" spans="1:21">
      <c r="A13" s="5" t="str">
        <f>'COURSE WORK'!A15</f>
        <v>0</v>
      </c>
      <c r="B13" s="15" t="str">
        <f>'COURSE WORK'!B15</f>
        <v>0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 t="s">
        <v>112</v>
      </c>
      <c r="P13" s="3" t="s">
        <v>112</v>
      </c>
      <c r="Q13" s="3" t="s">
        <v>112</v>
      </c>
      <c r="R13" s="3" t="s">
        <v>112</v>
      </c>
      <c r="S13" t="str">
        <f>COUNTIF(B13:R13,"P")</f>
        <v>0</v>
      </c>
      <c r="T13" t="str">
        <f>IF(S13&gt;4, 16, 6.4)</f>
        <v>0</v>
      </c>
      <c r="U13" t="str">
        <f>(T13/16)*5</f>
        <v>0</v>
      </c>
    </row>
    <row r="14" spans="1:21">
      <c r="A14" s="5" t="str">
        <f>'COURSE WORK'!A16</f>
        <v>0</v>
      </c>
      <c r="B14" s="15" t="str">
        <f>'COURSE WORK'!B16</f>
        <v>0</v>
      </c>
      <c r="C14" s="3" t="s">
        <v>112</v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 t="s">
        <v>112</v>
      </c>
      <c r="Q14" s="3" t="s">
        <v>112</v>
      </c>
      <c r="R14" s="3" t="s">
        <v>112</v>
      </c>
      <c r="S14" t="str">
        <f>COUNTIF(B14:R14,"P")</f>
        <v>0</v>
      </c>
      <c r="T14" t="str">
        <f>IF(S14&gt;4, 16, 6.4)</f>
        <v>0</v>
      </c>
      <c r="U14" t="str">
        <f>(T14/16)*5</f>
        <v>0</v>
      </c>
    </row>
    <row r="15" spans="1:21">
      <c r="A15" s="5" t="str">
        <f>'COURSE WORK'!A17</f>
        <v>0</v>
      </c>
      <c r="B15" s="15" t="str">
        <f>'COURSE WORK'!B17</f>
        <v>0</v>
      </c>
      <c r="C15" s="3" t="s">
        <v>112</v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 t="s">
        <v>112</v>
      </c>
      <c r="Q15" s="3" t="s">
        <v>112</v>
      </c>
      <c r="R15" s="3" t="s">
        <v>112</v>
      </c>
      <c r="S15" t="str">
        <f>COUNTIF(B15:R15,"P")</f>
        <v>0</v>
      </c>
      <c r="T15" t="str">
        <f>IF(S15&gt;4, 16, 6.4)</f>
        <v>0</v>
      </c>
      <c r="U15" t="str">
        <f>(T15/16)*5</f>
        <v>0</v>
      </c>
    </row>
    <row r="16" spans="1:21">
      <c r="A16" s="5" t="str">
        <f>'COURSE WORK'!A18</f>
        <v>0</v>
      </c>
      <c r="B16" s="15" t="str">
        <f>'COURSE WORK'!B18</f>
        <v>0</v>
      </c>
      <c r="C16" s="3" t="s">
        <v>112</v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 t="s">
        <v>112</v>
      </c>
      <c r="Q16" s="3" t="s">
        <v>112</v>
      </c>
      <c r="R16" s="3" t="s">
        <v>112</v>
      </c>
      <c r="S16" t="str">
        <f>COUNTIF(B16:R16,"P")</f>
        <v>0</v>
      </c>
      <c r="T16" t="str">
        <f>IF(S16&gt;4, 16, 6.4)</f>
        <v>0</v>
      </c>
      <c r="U16" t="str">
        <f>(T16/16)*5</f>
        <v>0</v>
      </c>
    </row>
    <row r="17" spans="1:21">
      <c r="A17" s="5" t="str">
        <f>'COURSE WORK'!A19</f>
        <v>0</v>
      </c>
      <c r="B17" s="15" t="str">
        <f>'COURSE WORK'!B19</f>
        <v>0</v>
      </c>
      <c r="C17" s="3" t="s">
        <v>112</v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 t="s">
        <v>112</v>
      </c>
      <c r="Q17" s="3" t="s">
        <v>112</v>
      </c>
      <c r="R17" s="3" t="s">
        <v>112</v>
      </c>
      <c r="S17" t="str">
        <f>COUNTIF(B17:R17,"P")</f>
        <v>0</v>
      </c>
      <c r="T17" t="str">
        <f>IF(S17&gt;4, 16, 6.4)</f>
        <v>0</v>
      </c>
      <c r="U17" t="str">
        <f>(T17/16)*5</f>
        <v>0</v>
      </c>
    </row>
    <row r="18" spans="1:21">
      <c r="A18" s="5" t="str">
        <f>'COURSE WORK'!A20</f>
        <v>0</v>
      </c>
      <c r="B18" s="15" t="str">
        <f>'COURSE WORK'!B20</f>
        <v>0</v>
      </c>
      <c r="C18" s="3" t="s">
        <v>112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 t="s">
        <v>112</v>
      </c>
      <c r="Q18" s="3" t="s">
        <v>112</v>
      </c>
      <c r="R18" s="3" t="s">
        <v>112</v>
      </c>
      <c r="S18" t="str">
        <f>COUNTIF(B18:R18,"P")</f>
        <v>0</v>
      </c>
      <c r="T18" t="str">
        <f>IF(S18&gt;4, 16, 6.4)</f>
        <v>0</v>
      </c>
      <c r="U18" t="str">
        <f>(T18/16)*5</f>
        <v>0</v>
      </c>
    </row>
    <row r="19" spans="1:21">
      <c r="A19" s="5" t="str">
        <f>'COURSE WORK'!A21</f>
        <v>0</v>
      </c>
      <c r="B19" s="15" t="str">
        <f>'COURSE WORK'!B21</f>
        <v>0</v>
      </c>
      <c r="C19" s="3" t="s">
        <v>112</v>
      </c>
      <c r="D19" s="3" t="s">
        <v>112</v>
      </c>
      <c r="E19" s="3" t="s">
        <v>112</v>
      </c>
      <c r="F19" s="3"/>
      <c r="G19" s="3"/>
      <c r="H19" s="3"/>
      <c r="I19" s="3" t="s">
        <v>112</v>
      </c>
      <c r="J19" s="3" t="s">
        <v>112</v>
      </c>
      <c r="K19" s="3" t="s">
        <v>112</v>
      </c>
      <c r="L19" s="3" t="s">
        <v>112</v>
      </c>
      <c r="M19" s="3" t="s">
        <v>112</v>
      </c>
      <c r="N19" s="3"/>
      <c r="O19" s="3"/>
      <c r="P19" s="3"/>
      <c r="Q19" s="3" t="s">
        <v>112</v>
      </c>
      <c r="R19" s="3" t="s">
        <v>112</v>
      </c>
      <c r="S19" t="str">
        <f>COUNTIF(B19:R19,"P")</f>
        <v>0</v>
      </c>
      <c r="T19" t="str">
        <f>IF(S19&gt;4, 16, 6.4)</f>
        <v>0</v>
      </c>
      <c r="U19" t="str">
        <f>(T19/16)*5</f>
        <v>0</v>
      </c>
    </row>
    <row r="20" spans="1:21">
      <c r="A20" s="5" t="str">
        <f>'COURSE WORK'!A22</f>
        <v>0</v>
      </c>
      <c r="B20" s="15" t="str">
        <f>'COURSE WORK'!B22</f>
        <v>0</v>
      </c>
      <c r="C20" s="3" t="s">
        <v>112</v>
      </c>
      <c r="D20" s="3" t="s">
        <v>112</v>
      </c>
      <c r="E20" s="3" t="s">
        <v>112</v>
      </c>
      <c r="F20" s="3"/>
      <c r="G20" s="3"/>
      <c r="H20" s="3"/>
      <c r="I20" s="3" t="s">
        <v>112</v>
      </c>
      <c r="J20" s="3" t="s">
        <v>112</v>
      </c>
      <c r="K20" s="3" t="s">
        <v>112</v>
      </c>
      <c r="L20" s="3" t="s">
        <v>112</v>
      </c>
      <c r="M20" s="3" t="s">
        <v>112</v>
      </c>
      <c r="N20" s="3"/>
      <c r="O20" s="3"/>
      <c r="P20" s="3"/>
      <c r="Q20" s="3" t="s">
        <v>112</v>
      </c>
      <c r="R20" s="3" t="s">
        <v>112</v>
      </c>
      <c r="S20" t="str">
        <f>COUNTIF(B20:R20,"P")</f>
        <v>0</v>
      </c>
      <c r="T20" t="str">
        <f>IF(S20&gt;4, 16, 6.4)</f>
        <v>0</v>
      </c>
      <c r="U20" t="str">
        <f>(T20/16)*5</f>
        <v>0</v>
      </c>
    </row>
    <row r="21" spans="1:21">
      <c r="A21" s="5" t="str">
        <f>'COURSE WORK'!A23</f>
        <v>0</v>
      </c>
      <c r="B21" s="15" t="str">
        <f>'COURSE WORK'!B23</f>
        <v>0</v>
      </c>
      <c r="C21" s="3" t="s">
        <v>112</v>
      </c>
      <c r="D21" s="3" t="s">
        <v>112</v>
      </c>
      <c r="E21" s="3" t="s">
        <v>112</v>
      </c>
      <c r="F21" s="3"/>
      <c r="G21" s="3"/>
      <c r="H21" s="3"/>
      <c r="I21" s="3" t="s">
        <v>112</v>
      </c>
      <c r="J21" s="3" t="s">
        <v>112</v>
      </c>
      <c r="K21" s="3" t="s">
        <v>112</v>
      </c>
      <c r="L21" s="3" t="s">
        <v>112</v>
      </c>
      <c r="M21" s="3" t="s">
        <v>112</v>
      </c>
      <c r="N21" s="3"/>
      <c r="O21" s="3"/>
      <c r="P21" s="3"/>
      <c r="Q21" s="3" t="s">
        <v>112</v>
      </c>
      <c r="R21" s="3" t="s">
        <v>112</v>
      </c>
      <c r="S21" t="str">
        <f>COUNTIF(B21:R21,"P")</f>
        <v>0</v>
      </c>
      <c r="T21" t="str">
        <f>IF(S21&gt;4, 16, 6.4)</f>
        <v>0</v>
      </c>
      <c r="U21" t="str">
        <f>(T21/16)*5</f>
        <v>0</v>
      </c>
    </row>
    <row r="22" spans="1:21">
      <c r="A22" s="5" t="str">
        <f>'COURSE WORK'!A24</f>
        <v>0</v>
      </c>
      <c r="B22" s="15" t="str">
        <f>'COURSE WORK'!B24</f>
        <v>0</v>
      </c>
      <c r="C22" s="3" t="s">
        <v>112</v>
      </c>
      <c r="D22" s="3" t="s">
        <v>112</v>
      </c>
      <c r="E22" s="3" t="s">
        <v>112</v>
      </c>
      <c r="F22" s="3" t="s">
        <v>112</v>
      </c>
      <c r="G22" s="3" t="s">
        <v>112</v>
      </c>
      <c r="H22" s="3" t="s">
        <v>112</v>
      </c>
      <c r="I22" s="3"/>
      <c r="J22" s="3"/>
      <c r="K22" s="3"/>
      <c r="L22" s="3"/>
      <c r="M22" s="3"/>
      <c r="N22" s="3" t="s">
        <v>112</v>
      </c>
      <c r="O22" s="3" t="s">
        <v>112</v>
      </c>
      <c r="P22" s="3" t="s">
        <v>112</v>
      </c>
      <c r="Q22" s="3" t="s">
        <v>112</v>
      </c>
      <c r="R22" s="3" t="s">
        <v>112</v>
      </c>
      <c r="S22" t="str">
        <f>COUNTIF(B22:R22,"P")</f>
        <v>0</v>
      </c>
      <c r="T22" t="str">
        <f>IF(S22&gt;4, 16, 6.4)</f>
        <v>0</v>
      </c>
      <c r="U22" t="str">
        <f>(T22/16)*5</f>
        <v>0</v>
      </c>
    </row>
    <row r="23" spans="1:21">
      <c r="A23" s="5" t="str">
        <f>'COURSE WORK'!A25</f>
        <v>0</v>
      </c>
      <c r="B23" s="15" t="str">
        <f>'COURSE WORK'!B25</f>
        <v>0</v>
      </c>
      <c r="C23" s="3" t="s">
        <v>112</v>
      </c>
      <c r="D23" s="3" t="s">
        <v>112</v>
      </c>
      <c r="E23" s="3" t="s">
        <v>112</v>
      </c>
      <c r="F23" s="3" t="s">
        <v>112</v>
      </c>
      <c r="G23" s="3" t="s">
        <v>112</v>
      </c>
      <c r="H23" s="3" t="s">
        <v>112</v>
      </c>
      <c r="I23" s="3"/>
      <c r="J23" s="3"/>
      <c r="K23" s="3"/>
      <c r="L23" s="3"/>
      <c r="M23" s="3"/>
      <c r="N23" s="3" t="s">
        <v>112</v>
      </c>
      <c r="O23" s="3" t="s">
        <v>112</v>
      </c>
      <c r="P23" s="3" t="s">
        <v>112</v>
      </c>
      <c r="Q23" s="3" t="s">
        <v>112</v>
      </c>
      <c r="R23" s="3" t="s">
        <v>112</v>
      </c>
      <c r="S23" t="str">
        <f>COUNTIF(B23:R23,"P")</f>
        <v>0</v>
      </c>
      <c r="T23" t="str">
        <f>IF(S23&gt;4, 16, 6.4)</f>
        <v>0</v>
      </c>
      <c r="U23" t="str">
        <f>(T23/16)*5</f>
        <v>0</v>
      </c>
    </row>
    <row r="24" spans="1:21">
      <c r="A24" s="5" t="str">
        <f>'COURSE WORK'!A26</f>
        <v>0</v>
      </c>
      <c r="B24" s="15" t="str">
        <f>'COURSE WORK'!B26</f>
        <v>0</v>
      </c>
      <c r="C24" s="3" t="s">
        <v>112</v>
      </c>
      <c r="D24" s="3" t="s">
        <v>112</v>
      </c>
      <c r="E24" s="3" t="s">
        <v>112</v>
      </c>
      <c r="F24" s="3" t="s">
        <v>112</v>
      </c>
      <c r="G24" s="3" t="s">
        <v>112</v>
      </c>
      <c r="H24" s="3" t="s">
        <v>112</v>
      </c>
      <c r="I24" s="3"/>
      <c r="J24" s="3"/>
      <c r="K24" s="3"/>
      <c r="L24" s="3"/>
      <c r="M24" s="3"/>
      <c r="N24" s="3" t="s">
        <v>112</v>
      </c>
      <c r="O24" s="3" t="s">
        <v>112</v>
      </c>
      <c r="P24" s="3" t="s">
        <v>112</v>
      </c>
      <c r="Q24" s="3" t="s">
        <v>112</v>
      </c>
      <c r="R24" s="3" t="s">
        <v>112</v>
      </c>
      <c r="S24" t="str">
        <f>COUNTIF(B24:R24,"P")</f>
        <v>0</v>
      </c>
      <c r="T24" t="str">
        <f>IF(S24&gt;4, 16, 6.4)</f>
        <v>0</v>
      </c>
      <c r="U24" t="str">
        <f>(T24/16)*5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COURSE WORK</vt:lpstr>
      <vt:lpstr>GRADE SHEET</vt:lpstr>
      <vt:lpstr>GRAPH</vt:lpstr>
      <vt:lpstr>CLASSLIST SYSTEM</vt:lpstr>
      <vt:lpstr>CLASS LIST(attendance)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Donkor</dc:creator>
  <cp:lastModifiedBy>Apostle John</cp:lastModifiedBy>
  <dcterms:created xsi:type="dcterms:W3CDTF">2009-06-04T09:42:36+00:00</dcterms:created>
  <dcterms:modified xsi:type="dcterms:W3CDTF">2019-07-09T14:35:01+00:00</dcterms:modified>
  <dc:title/>
  <dc:description/>
  <dc:subject/>
  <cp:keywords/>
  <cp:category/>
</cp:coreProperties>
</file>